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 1" sheetId="1" r:id="rId1"/>
  </sheets>
  <definedNames>
    <definedName name="_xlnm.Print_Area" localSheetId="0">'Page 1'!$A$1:$X$197</definedName>
    <definedName name="Excel_BuiltIn_Print_Area" localSheetId="0">'Page 1'!$A$1:$X$197</definedName>
  </definedNames>
  <calcPr fullCalcOnLoad="1"/>
</workbook>
</file>

<file path=xl/sharedStrings.xml><?xml version="1.0" encoding="utf-8"?>
<sst xmlns="http://schemas.openxmlformats.org/spreadsheetml/2006/main" count="628" uniqueCount="319">
  <si>
    <t>Prefeitura Municipal de Santa Maria-RS</t>
  </si>
  <si>
    <t>RELATÓRIO RESUMIDO DA EXECUÇÃO ORÇAMENTÁRIA</t>
  </si>
  <si>
    <t>DEMONSTRATIVO DAS RECEITAS E DESPESAS COM MANUTENÇÃO E DESENVOLVIMENTO DO ENSINO - MDE</t>
  </si>
  <si>
    <t>ORÇAMENTO FISCAL E DA SEGURIDADE SOCIAL</t>
  </si>
  <si>
    <t>Janeiro a Abril 2023/Bimestre Março-Abril</t>
  </si>
  <si>
    <t>RREO - Anexo 8 (LDB,art. 72)</t>
  </si>
  <si>
    <t>Em Reais</t>
  </si>
  <si>
    <t>RECEITA RESULTANTE DE IMPOSTOS (Arts. 212 e 212-A da Constituição Federal)</t>
  </si>
  <si>
    <t>RECEITA RESULTANTE DE IMPOSTOS</t>
  </si>
  <si>
    <t>PREVISÃO 
ATUALIZADA
(a)</t>
  </si>
  <si>
    <t>RECEITAS REALIZADAS
Até o Bimestre
(b)</t>
  </si>
  <si>
    <t>1- RECEITA DE IMPOSTOS</t>
  </si>
  <si>
    <t>284.696.000,00</t>
  </si>
  <si>
    <t>108.840.655,30</t>
  </si>
  <si>
    <t>Líquida</t>
  </si>
  <si>
    <t xml:space="preserve">  1.1- Receita Resultante do Imposto sobre a Propriedade Predial e Territorial Urbana – IPTU</t>
  </si>
  <si>
    <t>75.638.000,00</t>
  </si>
  <si>
    <t>42.056.834,12</t>
  </si>
  <si>
    <t>ok</t>
  </si>
  <si>
    <t xml:space="preserve">  1.2- Receita Resultante do Imposto sobre Transmissão Inter Vivos – ITBI</t>
  </si>
  <si>
    <t>34.670.400,00</t>
  </si>
  <si>
    <t>10.256.514,51</t>
  </si>
  <si>
    <t xml:space="preserve">  1.3- Receita Resultante do Imposto sobre Serviços de Qualquer Natureza – ISS</t>
  </si>
  <si>
    <t>110.004.000,00</t>
  </si>
  <si>
    <t>36.357.825,05</t>
  </si>
  <si>
    <t xml:space="preserve">  1.4- Receita Resultante do Imposto de Renda Retido na Fonte – IRRF</t>
  </si>
  <si>
    <t>64.383.600,00</t>
  </si>
  <si>
    <t>20.169.481,62</t>
  </si>
  <si>
    <t>2- RECEITA DE TRANSFERÊNCIAS CONSTITUCIONAIS E LEGAIS</t>
  </si>
  <si>
    <t>340.095.000,00</t>
  </si>
  <si>
    <t>115.098.079,00</t>
  </si>
  <si>
    <t>Bruta</t>
  </si>
  <si>
    <t xml:space="preserve">  2.1- Cota-Parte FPM</t>
  </si>
  <si>
    <t>132.800.000,00</t>
  </si>
  <si>
    <t>41.124.989,47</t>
  </si>
  <si>
    <t xml:space="preserve">    2.1.1- Parcela referente à CF, art. 159, I, alínea b</t>
  </si>
  <si>
    <t>123.295.000,00</t>
  </si>
  <si>
    <t xml:space="preserve">    2.1.2- Parcela referente à CF, art. 159, I, alíneas d e e</t>
  </si>
  <si>
    <t>9.505.000,00</t>
  </si>
  <si>
    <t>-</t>
  </si>
  <si>
    <t xml:space="preserve">  2.2- Cota-Parte ICMS</t>
  </si>
  <si>
    <t>136.340.000,00</t>
  </si>
  <si>
    <t>37.873.773,30</t>
  </si>
  <si>
    <t xml:space="preserve">  2.3- Cota-Parte IPI-Exportação</t>
  </si>
  <si>
    <t>1.355.000,00</t>
  </si>
  <si>
    <t>390.172,83</t>
  </si>
  <si>
    <t xml:space="preserve">  2.4- Cota-Parte ITR</t>
  </si>
  <si>
    <t>1.600.000,00</t>
  </si>
  <si>
    <t>123.694,35</t>
  </si>
  <si>
    <t xml:space="preserve">  2.5- Cota-Parte IPVA</t>
  </si>
  <si>
    <t>68.000.000,00</t>
  </si>
  <si>
    <t>35.585.449,05</t>
  </si>
  <si>
    <t xml:space="preserve">  2.6- Cota-Parte IOF-Ouro</t>
  </si>
  <si>
    <t xml:space="preserve">  2.7- Outras Transferências ou Compensações Financeiras Provenientes de Impostos e Transferências Constitucionais</t>
  </si>
  <si>
    <t>3- TOTAL DA RECEITA RESULTANTE DE IMPOSTOS (1 + 2)</t>
  </si>
  <si>
    <t>624.791.000,00</t>
  </si>
  <si>
    <t>223.938.734,30</t>
  </si>
  <si>
    <t>4- TOTAL DESTINADO AO FUNDEB - equivalente a 20% DE ((2.1.1) + (2.2) + (2.3) + (2.4) + (2.5) + (2.7))</t>
  </si>
  <si>
    <t>66.118.000,00</t>
  </si>
  <si>
    <t>5- VALOR MÍNIMO A SER APLICADO ALÉM DO VALOR DESTINADO AO FUNDEB - 5% DE ((2.1.1) + (2.2) + (2.3) + (2.4) + (2.5) + (2.7)) + 25% DE ((1.1) + (1.2) + (1.3) + (1.4) + (2.1.2) + (2.6))</t>
  </si>
  <si>
    <t>90.079.750,00</t>
  </si>
  <si>
    <t>FUNDEB</t>
  </si>
  <si>
    <t>RECEITAS DO FUNDEB RECEBIDAS NO EXERCÍCIO</t>
  </si>
  <si>
    <t>6- TOTAL DAS RECEITAS DO FUNDEB RECEBIDAS</t>
  </si>
  <si>
    <t>160.000.000,00</t>
  </si>
  <si>
    <t>46.668.259,63</t>
  </si>
  <si>
    <t xml:space="preserve">  6.1- FUNDEB - Impostos e Transferências de Impostos</t>
  </si>
  <si>
    <t xml:space="preserve">    6.1.1- Principal</t>
  </si>
  <si>
    <t>159.100.000,00</t>
  </si>
  <si>
    <t>46.222.337,62</t>
  </si>
  <si>
    <t xml:space="preserve">    6.1.2- Rendimentos de Aplicação Financeira</t>
  </si>
  <si>
    <t>900.000,00</t>
  </si>
  <si>
    <t>445.922,01</t>
  </si>
  <si>
    <t xml:space="preserve">    6.1.3- Ressarcimento de recursos do Fundeb</t>
  </si>
  <si>
    <t xml:space="preserve">  6.2- FUNDEB - Complementação da União - VAAF</t>
  </si>
  <si>
    <t xml:space="preserve">    6.2.1- Principal</t>
  </si>
  <si>
    <t xml:space="preserve">    6.2.2- Rendimentos de Aplicação Financeira</t>
  </si>
  <si>
    <t xml:space="preserve">    6.2.3- Ressarcimento de recursos do Fundeb</t>
  </si>
  <si>
    <t xml:space="preserve">  6.3- FUNDEB - Complementação da União - VAAT</t>
  </si>
  <si>
    <t xml:space="preserve">    6.3.1- Principal</t>
  </si>
  <si>
    <t xml:space="preserve">    6.3.2- Rendimentos de Aplicação Financeira</t>
  </si>
  <si>
    <t xml:space="preserve">    6.3.3- Ressarcimento de recursos do Fundeb</t>
  </si>
  <si>
    <t xml:space="preserve">  6.4- FUNDEB - Complementação da União - VAAR</t>
  </si>
  <si>
    <t xml:space="preserve">    6.4.1- Principal</t>
  </si>
  <si>
    <t xml:space="preserve">    6.4.2- Rendimentos de Aplicação Financeira</t>
  </si>
  <si>
    <t xml:space="preserve">    6.4.3- Ressarcimento de recursos do Fundeb</t>
  </si>
  <si>
    <t>7- RESULTADO LÍQUIDO DAS TRANSFERÊNCIAS DO FUNDEB (6.1.1 – 4)¹</t>
  </si>
  <si>
    <t>92.982.000,00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</si>
  <si>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</si>
  <si>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</si>
  <si>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</si>
  <si>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</si>
  <si>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</si>
  <si>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+ 8)</t>
  </si>
  <si>
    <t>DESPESAS COM RECURSOS DO FUNDEB         
(Por Subfunção)</t>
  </si>
  <si>
    <t>DOTAÇÃO ATUALIZADA
(c)</t>
  </si>
  <si>
    <t>DESPESAS 
EMPENHADAS
Até o Bimestre
(d)</t>
  </si>
  <si>
    <t>DESPESAS 
LIQUIDADAS
Até o Bimestre
(e)</t>
  </si>
  <si>
    <t>DESPESAS 
PAGAS
Até o Bimestre
(f)</t>
  </si>
  <si>
    <t>INSCRITAS EM RESTOS A
PAGAR NÃO PROCESSADOS
(g)</t>
  </si>
  <si>
    <t xml:space="preserve">Consultar no saldo da despesa </t>
  </si>
  <si>
    <t>10- TOTAL DAS DESPESAS COM RECURSOS DO FUNDEB</t>
  </si>
  <si>
    <t>32.963.472,76</t>
  </si>
  <si>
    <t>31.375.219,01</t>
  </si>
  <si>
    <t xml:space="preserve">  10.1- PROFISSIONAIS DA EDUCAÇÃO BÁSICA</t>
  </si>
  <si>
    <t>149.056.100,00</t>
  </si>
  <si>
    <t xml:space="preserve">    10.1.1 - Educação Infantil</t>
  </si>
  <si>
    <t>53.395.600,00</t>
  </si>
  <si>
    <t>4.072.705,68</t>
  </si>
  <si>
    <t>3.873.964,27</t>
  </si>
  <si>
    <t xml:space="preserve">    10.1.2 - Ensino Fundamental</t>
  </si>
  <si>
    <t>95.660.500,00</t>
  </si>
  <si>
    <t>28.890.767,08</t>
  </si>
  <si>
    <t>27.501.254,74</t>
  </si>
  <si>
    <t xml:space="preserve">    10.1.3 - Educação de Jovens e Adultos</t>
  </si>
  <si>
    <t xml:space="preserve">    10.1.4 - Educação Especial</t>
  </si>
  <si>
    <t xml:space="preserve">    10.1.5 - Administração Geral</t>
  </si>
  <si>
    <t xml:space="preserve">  10.2- OUTRAS DESPESAS</t>
  </si>
  <si>
    <t>10.943.900,00</t>
  </si>
  <si>
    <t xml:space="preserve">    10.2.1 - Educação Infantil</t>
  </si>
  <si>
    <t>100.000,00</t>
  </si>
  <si>
    <t xml:space="preserve">    10.2.2 - Ensino Fundamental</t>
  </si>
  <si>
    <t>150.000,00</t>
  </si>
  <si>
    <t xml:space="preserve">    10.2.3 - Educação de Jovens e Adultos</t>
  </si>
  <si>
    <t xml:space="preserve">    10.2.4 - Educação Especial</t>
  </si>
  <si>
    <t xml:space="preserve">    10.2.5 - Administração Geral</t>
  </si>
  <si>
    <t>10.693.900,00</t>
  </si>
  <si>
    <t xml:space="preserve">    10.2.6 - Transporte (Escolar)</t>
  </si>
  <si>
    <t xml:space="preserve">    10.2.7 - Outras</t>
  </si>
  <si>
    <t>INDICADORES DO FUNDEB</t>
  </si>
  <si>
    <t>DESPESAS CUSTEADAS COM RECEITAS DO FUNDEB RECEBIDAS NO EXERCÍCIO</t>
  </si>
  <si>
    <t>INSCRITAS EM RESTOS
A PAGAR 
NÃO PROCESSADOS
(g)</t>
  </si>
  <si>
    <t>INSCRITAS EM RESTOS A PAGAR NÃO PROCESSADOS (SEM DISPONIBILIDADE DE CAIXA)⁷
(h)</t>
  </si>
  <si>
    <t>DESPESAS EMPENHADAS EM VALOR SUPERIOR AO TOTAL DAS RECEITAS RECEBIDAS NO EXERCÍCIO (i)</t>
  </si>
  <si>
    <t>11- TOTAL DAS DESPESAS CUSTEADAS COM RECURSOS DO FUNDEB RECEBIDAS NO EXERCÍCIO</t>
  </si>
  <si>
    <t xml:space="preserve">  11.1- Total das Despesas custeadas com FUNDEB - Impostos e Transferências de Impostos</t>
  </si>
  <si>
    <t xml:space="preserve">  11.2- Total das Despesas custeadas com FUNDEB - Complementação da União - VAAF</t>
  </si>
  <si>
    <t xml:space="preserve">  11.3- Total das Despesas custeadas com FUNDEB - Complementação da União - VAAT</t>
  </si>
  <si>
    <t xml:space="preserve">  11.4- Total das Despesas custeadas com FUNDEB - Complementação da União - VAAR</t>
  </si>
  <si>
    <t>12- TOTAL DAS DESPESAS DO FUNDEB COM PROFISSIONAIS DA EDUCAÇÃO BÁSICA</t>
  </si>
  <si>
    <t>13- TOTAL DAS DESPESAS CUSTEADAS COM FUNDEB - COMPLEMENTAÇÃO DA UNIÃO - VAAT APLICADAS NA EDUCAÇÃO INFANTIL</t>
  </si>
  <si>
    <t>14- TOTAL DAS DESPESAS CUSTEADAS COM FUNDEB - COMPLEMENTAÇÃO DA UNIÃO - VAAT APLICADAS EM DESPESA DE CAPITAL</t>
  </si>
  <si>
    <t>INDICADORES - Art. 212-A, inciso XI e § 3º - Constituição Federal²</t>
  </si>
  <si>
    <t>VALOR EXIGIDO
(j)</t>
  </si>
  <si>
    <t>VALOR APLICADO
(k)</t>
  </si>
  <si>
    <t>VALOR CONSIDERADO
APÓS DEDUÇÕES
(l)</t>
  </si>
  <si>
    <t>% APLICADO
(m)</t>
  </si>
  <si>
    <t>15- Mínimo de 70% do FUNDEB na Remuneração dos Profissionais da Educação Básica</t>
  </si>
  <si>
    <t>32.667.781,74</t>
  </si>
  <si>
    <t>16- Percentual de 50% da Complementação da União ao FUNDEB (VAAT) na Educação Infantil</t>
  </si>
  <si>
    <t>17- Mínimo de 15% da Complementação da União ao FUNDEB - VAAT em Despesas de Capital</t>
  </si>
  <si>
    <t>INDICADOR - Art.25, § 3º - Lei nº 14.113, de 2020 - (Máximo de 10% de Superávit)³</t>
  </si>
  <si>
    <t>VALOR MAXIMO PERMITIDO
(n)</t>
  </si>
  <si>
    <t>VALOR NÃO APLICADO
(o)</t>
  </si>
  <si>
    <t>VALOR NÃO APLICADO APÓS 
AJUSTE
(p)</t>
  </si>
  <si>
    <t>VALOR NÃO APLICADO EXCEDENTE AO MÁXIMO PERMITIDO
(q)</t>
  </si>
  <si>
    <t>% NÃO APLICADO
(r)</t>
  </si>
  <si>
    <t>18- Total da Receita Recebida e não Aplicada no Exercício</t>
  </si>
  <si>
    <t>INDICADOR - Art.25, § 3º - Lei nº 14.113, de 2020 - (Aplicação do Superávit de Exercício Anterior)³</t>
  </si>
  <si>
    <t>VALOR DE SUPERÁVIT
PERMITIDO NO EXERCÍCIO 
ANTERIOR
(s)</t>
  </si>
  <si>
    <t>VALOR NÃO
APLICADO NO 
EXERCÍCIO ANTERIOR
(t)</t>
  </si>
  <si>
    <t>VALOR DE SUPERÁVIT 
APLICADO ATÉ O 
PRIMEIRO 
QUADRIMESTRE
(u)</t>
  </si>
  <si>
    <t>VALOR APLICADO APÓS O PRIMEIRO QUADRIMESTRE
(v)</t>
  </si>
  <si>
    <t>VALOR TOTAL DE SUPERÁVIT NÃO APLICADO ATÉ O FINAL DO EXERCÍCIO
(w)</t>
  </si>
  <si>
    <t>VALOR DE SUPERÁVIT PERMITIDO NO EXERCÍCIO ANTERIOR NÃO APLICADO NO EXERCÍCIO ATUAL
(x)</t>
  </si>
  <si>
    <t>19- TOTAL DAS DESPESAS CUSTEADAS COM SUPERÁVIT DO FUNDEB</t>
  </si>
  <si>
    <t xml:space="preserve">  19.1- Total das Despesas custeadas com FUNDEB - Impostos e Transferências de Impostos</t>
  </si>
  <si>
    <t xml:space="preserve">  19.2- Total das Despesas custeadas com FUNDEB - Complementação da União (VAAF + VAAT + VAAR)</t>
  </si>
  <si>
    <t>DESPESAS COM MANUTENÇÃO E DESENVOLVIMENTO DO ENSINO – MDE – CUSTEADAS COM RECEITA DE IMPOSTOS (EXCETO FUNDEB)</t>
  </si>
  <si>
    <t xml:space="preserve"> DESPESAS COM AÇÕES TÍPICAS DE MDE - RECEITAS DE IMPOSTOS - EXCETO FUNDEB
(Por Subfunção)</t>
  </si>
  <si>
    <t>20- TOTAL DAS DESPESAS COM AÇÕES TÍPICAS DE MDE CUSTEADAS COM RECEITAS DE IMPOSTOS</t>
  </si>
  <si>
    <t>37.285.251,11</t>
  </si>
  <si>
    <t>34.410.524,23</t>
  </si>
  <si>
    <t xml:space="preserve">  20.1- Educação Infantil</t>
  </si>
  <si>
    <t>13.929.027,40</t>
  </si>
  <si>
    <t>12.582.583,19</t>
  </si>
  <si>
    <t xml:space="preserve">  20.2- Ensino Fundamental</t>
  </si>
  <si>
    <t>46.087.555,33</t>
  </si>
  <si>
    <t>26.756.008,09</t>
  </si>
  <si>
    <t>15.554.768,30</t>
  </si>
  <si>
    <t>14.363.587,94</t>
  </si>
  <si>
    <t xml:space="preserve">  20.3- Educação de Jovens e Adultos</t>
  </si>
  <si>
    <t>10.364.250,00</t>
  </si>
  <si>
    <t>1.515.213,69</t>
  </si>
  <si>
    <t>1.457.197,77</t>
  </si>
  <si>
    <t xml:space="preserve">  20.4- Educação Especial</t>
  </si>
  <si>
    <t>1.595.000,00</t>
  </si>
  <si>
    <t>1.531.763,34</t>
  </si>
  <si>
    <t>140.314,19</t>
  </si>
  <si>
    <t xml:space="preserve">  20.5- Administração Geral</t>
  </si>
  <si>
    <t>8.556.000,00</t>
  </si>
  <si>
    <t>6.470.232,93</t>
  </si>
  <si>
    <t>5.939.638,58</t>
  </si>
  <si>
    <t>5.699.251,69</t>
  </si>
  <si>
    <t xml:space="preserve">  20.6- Transporte (Escolar)</t>
  </si>
  <si>
    <t xml:space="preserve">  20.7- Outras</t>
  </si>
  <si>
    <t>1.805.000,00</t>
  </si>
  <si>
    <t>434.547,74</t>
  </si>
  <si>
    <t>206.288,95</t>
  </si>
  <si>
    <t>167.589,45</t>
  </si>
  <si>
    <t>DESPESAS COM MANUTENÇÃO E DESENVOLVIMENTO DO ENSINO – MDE -  CUSTEADAS COM RECEITA DE IMPOSTOS E COM RECURSOS DO FUNDEB</t>
  </si>
  <si>
    <t xml:space="preserve"> DESPESAS COM AÇÕES TÍPICAS DE MDE - RECEITAS DE IMPOSTOS E RECURSOS DO FUNDEB
(Por Área de Atuação)⁶</t>
  </si>
  <si>
    <t>21- TOTAL DAS DESPESAS COM AÇÕES TÍPICAS DE MDE CUSTEADAS COM RECEITAS DE IMPOSTOS E FUNDEB</t>
  </si>
  <si>
    <t xml:space="preserve">  21.1- Educação Infantil</t>
  </si>
  <si>
    <t xml:space="preserve">    21.1.1- Creche</t>
  </si>
  <si>
    <t>8.205.067,77</t>
  </si>
  <si>
    <t>7.054.419,33</t>
  </si>
  <si>
    <t xml:space="preserve">    21.1.2- Pré-escola</t>
  </si>
  <si>
    <t>49.676.245,00</t>
  </si>
  <si>
    <t>15.677.352,02</t>
  </si>
  <si>
    <t>9.796.665,31</t>
  </si>
  <si>
    <t>9.402.128,13</t>
  </si>
  <si>
    <t xml:space="preserve">  21.2- Ensino Fundamental</t>
  </si>
  <si>
    <t>65.598.532,87</t>
  </si>
  <si>
    <t>52.246.990,79</t>
  </si>
  <si>
    <t>49.329.195,78</t>
  </si>
  <si>
    <t>APURAÇÃO DO LIMITE MÍNIMO CONSTITUCIONAL</t>
  </si>
  <si>
    <t>22- TOTAL DAS DESPESAS DE MDE CUSTEADAS COM RECURSOS DE IMPOSTOS = L20(d ou e)</t>
  </si>
  <si>
    <t>23- TOTAL DAS RECEITAS TRANSFERIDAS AO FUNDEB = (L4)</t>
  </si>
  <si>
    <t>24- (-) RECEITAS DO FUNDEB NÃO UTILIZADAS NO EXERCÍCIO, EM VALOR SUPERIOR A 10% = L18(q)</t>
  </si>
  <si>
    <t>25- (-) SUPERÁVIT PERMITIDO NO EXERCÍCIO IMEDIATAMENTE ANTERIOR NÃO APLICADO NO EXERCÍCIO ATUAL = L19.1(x)</t>
  </si>
  <si>
    <t>26- (-) RESTOS A PAGAR NÃO PROCESSADOS INSCRITOS NO EXERCÍCIO SEM DISPONIBILIDADE FINANCEIRA DE RECURSOS DE IMPOSTOS</t>
  </si>
  <si>
    <t>27- (-) CANCELAMENTO, NO EXERCÍCIO, DE RESTOS A PAGAR INSCRITOS COM DISPONIBILIDADE FINANCEIRA DE RECURSOS DE IMPOSTOS VINCULADOS AO ENSINO = (L30.1(af) + L30.2(af))</t>
  </si>
  <si>
    <t>28- TOTAL DAS DESPESAS PARA FINS DE LIMITE  (22 + 23) -  (24 + 25 + 26 + 27)</t>
  </si>
  <si>
    <t>APURAÇÃO DO LIMITE MÍNIMO CONSTITUCIONAL² ᵉ ⁵</t>
  </si>
  <si>
    <t>VALOR EXIGIDO
(z)</t>
  </si>
  <si>
    <t>VALOR APLICADO
(aa)</t>
  </si>
  <si>
    <t>% APLICADO
(ab)</t>
  </si>
  <si>
    <t>29- APLICAÇÃO EM MDE SOBRE A RECEITA RESULTANTE DE IMPOSTOS</t>
  </si>
  <si>
    <t>55.984.683,58</t>
  </si>
  <si>
    <t>RESTOS A PAGAR INSCRITOS EM EXERCÍCIOS ANTERIORES DE DESPESAS CONSIDERADAS PARA CUMPRIMENTO DO LIMITE⁸</t>
  </si>
  <si>
    <t>SALDO INICIAL
(ac)</t>
  </si>
  <si>
    <t>RP LIQUIDADOS
(ad)</t>
  </si>
  <si>
    <t>RP PAGOS
(ae)</t>
  </si>
  <si>
    <t>RP CANCELADOS
(af)</t>
  </si>
  <si>
    <t>SALDO FINAL
(ag) = (ac) - (ae) - (af)</t>
  </si>
  <si>
    <t>30- RESTOS A PAGAR DE DESPESAS COM MDE</t>
  </si>
  <si>
    <t xml:space="preserve">  30.1 - Executadas com Recursos de Impostos e Transferências de Impostos</t>
  </si>
  <si>
    <t>10.231.437,14</t>
  </si>
  <si>
    <t xml:space="preserve">  30.2 - Executadas com Recursos do FUNDEB - Impostos</t>
  </si>
  <si>
    <t>1.649.486,98</t>
  </si>
  <si>
    <t xml:space="preserve">  30.3 - Executadas com Recursos do FUNDEB - Complementação da União (VAAT + VAAF + VAAR)</t>
  </si>
  <si>
    <t>OUTRAS INFORMAÇÕES PARA CONTROLE</t>
  </si>
  <si>
    <t>RECEITAS ADICIONAIS PARA FINANCIAMENTO DO ENSINO</t>
  </si>
  <si>
    <t>31- TOTAL DAS RECEITAS ADICIONAIS PARA FINANCIAMENTO DO ENSINO</t>
  </si>
  <si>
    <t>16.585.447,98</t>
  </si>
  <si>
    <t>5.803.951,36</t>
  </si>
  <si>
    <t>31.1- RECEITA DE TRANSFERÊNCIAS DO FNDE (INCLUINDO RENDIMENTOS DE APLICAÇÃO FINANCEIRA)</t>
  </si>
  <si>
    <t>5.803.636,91</t>
  </si>
  <si>
    <t xml:space="preserve">  31.1.1- Salário-Educação</t>
  </si>
  <si>
    <t>11.000.000,00</t>
  </si>
  <si>
    <t>4.607.444,87</t>
  </si>
  <si>
    <t xml:space="preserve">  31.1.2- PDDE</t>
  </si>
  <si>
    <t xml:space="preserve">  31.1.3- PNAE</t>
  </si>
  <si>
    <t>2.220.000,00</t>
  </si>
  <si>
    <t>837.319,47</t>
  </si>
  <si>
    <t xml:space="preserve">  31.1.4- PNATE</t>
  </si>
  <si>
    <t>130.000,00</t>
  </si>
  <si>
    <t>6.186,02</t>
  </si>
  <si>
    <t xml:space="preserve">  31.1.5- Outras Transferências do FNDE</t>
  </si>
  <si>
    <t>3.235.447,98</t>
  </si>
  <si>
    <t>352.686,55</t>
  </si>
  <si>
    <t>31.2- RECEITA DE TRANSFERÊNCIAS DE CONVÊNIOS</t>
  </si>
  <si>
    <t>31.3- RECEITA DE ROYALTIES DESTINADOS À EDUCAÇÃO</t>
  </si>
  <si>
    <t>31.4- RECEITA DE OPERAÇÕES DE CRÉDITO VINCULADAS À EDUCAÇÃO</t>
  </si>
  <si>
    <t>31.5- OUTRAS RECEITAS PARA FINANCIAMENTO DO ENSINO</t>
  </si>
  <si>
    <t>314,45</t>
  </si>
  <si>
    <t>OUTRAS DESPESAS COM EDUCAÇÃO
(Por Subfunção)⁶</t>
  </si>
  <si>
    <t>32- TOTAL DAS DESPESAS COM AÇÕES TÍPICAS DE MDE CUSTEADAS COM DEMAIS RECEITAS</t>
  </si>
  <si>
    <t xml:space="preserve">  32.1- EDUCAÇÃO INFANTIL</t>
  </si>
  <si>
    <t xml:space="preserve">  32.2- ENSINO FUNDAMENTAL</t>
  </si>
  <si>
    <t xml:space="preserve">  32.3- ENSINO MÉDIO</t>
  </si>
  <si>
    <t xml:space="preserve">  32.4- ENSINO SUPERIOR</t>
  </si>
  <si>
    <t xml:space="preserve">  32.5- ENSINO PROFISSIONAL</t>
  </si>
  <si>
    <t xml:space="preserve">  32.6- EDUCAÇÃO DE JOVENS E ADULTOS</t>
  </si>
  <si>
    <t xml:space="preserve">  32.7- EDUCAÇÃO ESPECIAL</t>
  </si>
  <si>
    <t xml:space="preserve">  32.8- OUTRAS</t>
  </si>
  <si>
    <t>TOTAL GERAL DAS DESPESAS COM EDUCAÇÃO</t>
  </si>
  <si>
    <t>33- TOTAL GERAL DAS DESPESAS COM EDUCAÇÃO (10 + 20 + 32)</t>
  </si>
  <si>
    <t xml:space="preserve">  33.1- Despesas Correntes</t>
  </si>
  <si>
    <t xml:space="preserve">    33.1.1- Pessoal Ativo</t>
  </si>
  <si>
    <t>199.647.400,00</t>
  </si>
  <si>
    <t>56.049.736,38</t>
  </si>
  <si>
    <t>53.891.140,28</t>
  </si>
  <si>
    <t xml:space="preserve">    33.1.2- Pessoal Inativo</t>
  </si>
  <si>
    <t xml:space="preserve">    33.1.3-Transferências às instituições comunitárias, confessionais ou filantrópicas sem fins lucrativos</t>
  </si>
  <si>
    <t>4.967.400,00</t>
  </si>
  <si>
    <t>2.680.371,20</t>
  </si>
  <si>
    <t>2.210.428,20</t>
  </si>
  <si>
    <t xml:space="preserve">    33.1.4- Outras Despesas Correntes</t>
  </si>
  <si>
    <t>62.410.337,00</t>
  </si>
  <si>
    <t>40.757.800,87</t>
  </si>
  <si>
    <t>12.697.922,20</t>
  </si>
  <si>
    <t>11.117.070,04</t>
  </si>
  <si>
    <t xml:space="preserve">  33.2- Despesas de Capital</t>
  </si>
  <si>
    <t>30.924.536,65</t>
  </si>
  <si>
    <t>23.540.969,04</t>
  </si>
  <si>
    <t>7.303.829,91</t>
  </si>
  <si>
    <t>6.173.624,80</t>
  </si>
  <si>
    <t xml:space="preserve">    33.2.1- Transferências às instituições comunitárias, confessionais ou filantrópicas sem fins lucrativos</t>
  </si>
  <si>
    <t xml:space="preserve">    33.2.2- Outras Despesas de Capital</t>
  </si>
  <si>
    <t>CONTROLE DA DISPONIBILIDADE FINANCEIRA E CONCILIAÇÃO BANCÁRIA</t>
  </si>
  <si>
    <t>FUNDEB
(ah)</t>
  </si>
  <si>
    <t>SALÁRIO EDUCAÇÃO
(ai)</t>
  </si>
  <si>
    <t>34- DISPONIBILIDADE FINANCEIRA EM 31 DE DEZEMBRO DE  2022</t>
  </si>
  <si>
    <t>13.269.533,11</t>
  </si>
  <si>
    <t>35- (+) INGRESSO DE RECURSOS ATÉ O BIMESTRE (orçamentário)</t>
  </si>
  <si>
    <t>36- (-) PAGAMENTOS EFETUADOS ATÉ O BIMESTRE (orçamentário e restos a pagar)</t>
  </si>
  <si>
    <t>33.024.705,99</t>
  </si>
  <si>
    <t>8.633.153,91</t>
  </si>
  <si>
    <t>37- (=) DISPONIBILIDADE FINANCEIRA ATÉ O BIMESTRE</t>
  </si>
  <si>
    <t>15.293.040,62</t>
  </si>
  <si>
    <t>38- (+) AJUSTES POSITIVOS (RETENÇÕES E OUTROS VALORES EXTRAORÇAMENTÁRIOS)</t>
  </si>
  <si>
    <t>39- (-) AJUSTES NEGATIVOS (OUTROS VALORES EXTRAORÇAMENTÁRIOS)</t>
  </si>
  <si>
    <t>40- (=) SALDO FINANCEIRO CONCILIADO (Saldo Bancário)</t>
  </si>
  <si>
    <t>1 Os valores informados devem corresponder ao efetivamente transferido. Os percentuais correspodem ao disposto na legislação.
2 Limites mínimos anuais a serem cumpridos no encerramento do exercício.
3 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
4 Os valores referentes à parcela dos Restos a Pagar inscritos sem disponibilidade financeira vinculada à educação deverão ser informados somente no RREO do último bimestre do exercício.
5 Nos cinco primeiros bimestres do exercício o acompanhamento será feito com base na despesa liquidada. No último bimestre do exercício, o valor deverá corresponder ao total da despesa empenhada.
6 As linhas representam áreas de atuação e não correspondem exatamente às subfunções da Função Educação. As despesas classificadas nas demais subfunções típicas e nas subfunções atípicas deverão ser rateadas para essas áreas de atuação.
7 Valor inscrito em RPNP sem disponibilidade de caixa, que não será considerado na apuração dos indicadores e limites. Para as linhas 15, 16 e 17, deverá ser comparado o total inscrito em RPNP com a disponibilidade de caixa por fonte de recursos. Para a linha 14, deverá ser verificada a diferença entre a disponibilidade nas Fontes do Fundeb e os RPNP referentes a essas despesas. Para a linha 18, deverá ser verificada a diferença entre as disponibilidades na Fonte VAAT e os RPNP dessas despesas.
8 Controle da execução de restos a pagar considerados no cumprimento do limite mínimo dos exercícios anteriores.
9 Nesta coluna não devem se informados valores inferiores a 0 (zero).
10 Essa coluna não deve conter percentual superior a 100%. Caso isso ocorra, em razão de valores informados na coluna (i), os percentuais devem ser ajustados para 100%.</t>
  </si>
  <si>
    <t>FONTE: GOVBR - Responsabilidade Fiscal</t>
  </si>
  <si>
    <t>No valor aplicado, foi deduzido o valor de R$ 3.370,68 referente despesas não computadas conforme IN 12/2022 do TCERS.</t>
  </si>
  <si>
    <t>_____________________________________________     _____________________________________________     _____________________________________________   
              Greice Pivetta                           Clairton Rodrigues da Motta                        Michele Vargas Antonello          
              Contadora CRC 55.075                     Superintendente de Controle Interno               Secretária de Município de Finanças        
                CPF 571.017.950-72                              CPF 501.690.410-34                              CPF 975.675.310-20               
                                                    _____________________________________________                                                     
                                                              Jorge Cladistone Pozzobom                                                               
                                                                  Prefeito Municipal                                                                  
CPF 484.930.070-72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</si>
</sst>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8"/>
      <color indexed="55"/>
      <name val="Arial"/>
      <family val="0"/>
    </font>
    <font>
      <sz val="5.5"/>
      <color indexed="8"/>
      <name val="Arial"/>
      <family val="0"/>
    </font>
    <font>
      <sz val="7"/>
      <name val="Arial"/>
      <family val="0"/>
    </font>
    <font>
      <sz val="7"/>
      <color indexed="8"/>
      <name val="Lucida Console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 vertical="center" readingOrder="1"/>
      <protection/>
    </xf>
    <xf numFmtId="164" fontId="2" fillId="0" borderId="0" xfId="0" applyNumberFormat="1" applyFont="1" applyFill="1" applyBorder="1" applyAlignment="1" applyProtection="1">
      <alignment horizontal="center" vertical="center" readingOrder="1"/>
      <protection/>
    </xf>
    <xf numFmtId="164" fontId="1" fillId="0" borderId="1" xfId="0" applyNumberFormat="1" applyFont="1" applyFill="1" applyBorder="1" applyAlignment="1" applyProtection="1">
      <alignment horizontal="left" vertical="top" readingOrder="1"/>
      <protection/>
    </xf>
    <xf numFmtId="164" fontId="0" fillId="0" borderId="1" xfId="0" applyNumberFormat="1" applyFont="1" applyFill="1" applyBorder="1" applyAlignment="1" applyProtection="1">
      <alignment vertical="top"/>
      <protection/>
    </xf>
    <xf numFmtId="164" fontId="3" fillId="0" borderId="1" xfId="0" applyNumberFormat="1" applyFont="1" applyFill="1" applyBorder="1" applyAlignment="1" applyProtection="1">
      <alignment horizontal="right" vertical="top" wrapText="1" readingOrder="1"/>
      <protection/>
    </xf>
    <xf numFmtId="164" fontId="4" fillId="2" borderId="2" xfId="0" applyNumberFormat="1" applyFont="1" applyFill="1" applyBorder="1" applyAlignment="1" applyProtection="1">
      <alignment horizontal="center" vertical="center" readingOrder="1"/>
      <protection/>
    </xf>
    <xf numFmtId="164" fontId="0" fillId="0" borderId="3" xfId="0" applyNumberFormat="1" applyFont="1" applyFill="1" applyBorder="1" applyAlignment="1" applyProtection="1">
      <alignment vertical="top"/>
      <protection/>
    </xf>
    <xf numFmtId="164" fontId="4" fillId="2" borderId="2" xfId="0" applyNumberFormat="1" applyFont="1" applyFill="1" applyBorder="1" applyAlignment="1" applyProtection="1">
      <alignment horizontal="center" vertical="center" wrapText="1" readingOrder="1"/>
      <protection/>
    </xf>
    <xf numFmtId="164" fontId="5" fillId="0" borderId="4" xfId="0" applyNumberFormat="1" applyFont="1" applyFill="1" applyBorder="1" applyAlignment="1" applyProtection="1">
      <alignment horizontal="left" vertical="center" wrapText="1" readingOrder="1"/>
      <protection/>
    </xf>
    <xf numFmtId="164" fontId="5" fillId="0" borderId="4" xfId="0" applyNumberFormat="1" applyFont="1" applyFill="1" applyBorder="1" applyAlignment="1" applyProtection="1">
      <alignment horizontal="right" vertical="center" readingOrder="1"/>
      <protection/>
    </xf>
    <xf numFmtId="164" fontId="5" fillId="0" borderId="5" xfId="0" applyNumberFormat="1" applyFont="1" applyFill="1" applyBorder="1" applyAlignment="1" applyProtection="1">
      <alignment horizontal="left" vertical="center" wrapText="1" readingOrder="1"/>
      <protection/>
    </xf>
    <xf numFmtId="164" fontId="5" fillId="0" borderId="5" xfId="0" applyNumberFormat="1" applyFont="1" applyFill="1" applyBorder="1" applyAlignment="1" applyProtection="1">
      <alignment horizontal="right" vertical="center" readingOrder="1"/>
      <protection/>
    </xf>
    <xf numFmtId="164" fontId="4" fillId="0" borderId="5" xfId="0" applyNumberFormat="1" applyFont="1" applyFill="1" applyBorder="1" applyAlignment="1" applyProtection="1">
      <alignment horizontal="left" vertical="center" wrapText="1" readingOrder="1"/>
      <protection/>
    </xf>
    <xf numFmtId="164" fontId="4" fillId="0" borderId="5" xfId="0" applyNumberFormat="1" applyFont="1" applyFill="1" applyBorder="1" applyAlignment="1" applyProtection="1">
      <alignment horizontal="right" vertical="center" readingOrder="1"/>
      <protection/>
    </xf>
    <xf numFmtId="165" fontId="4" fillId="0" borderId="5" xfId="0" applyNumberFormat="1" applyFont="1" applyFill="1" applyBorder="1" applyAlignment="1" applyProtection="1">
      <alignment horizontal="right" vertical="center" readingOrder="1"/>
      <protection/>
    </xf>
    <xf numFmtId="164" fontId="4" fillId="0" borderId="6" xfId="0" applyNumberFormat="1" applyFont="1" applyFill="1" applyBorder="1" applyAlignment="1" applyProtection="1">
      <alignment horizontal="left" vertical="center" wrapText="1" readingOrder="1"/>
      <protection/>
    </xf>
    <xf numFmtId="164" fontId="4" fillId="0" borderId="6" xfId="0" applyNumberFormat="1" applyFont="1" applyFill="1" applyBorder="1" applyAlignment="1" applyProtection="1">
      <alignment horizontal="right" vertical="center" readingOrder="1"/>
      <protection/>
    </xf>
    <xf numFmtId="165" fontId="4" fillId="0" borderId="6" xfId="0" applyNumberFormat="1" applyFont="1" applyFill="1" applyBorder="1" applyAlignment="1" applyProtection="1">
      <alignment horizontal="right" vertical="center" readingOrder="1"/>
      <protection/>
    </xf>
    <xf numFmtId="165" fontId="0" fillId="0" borderId="0" xfId="0" applyNumberFormat="1" applyAlignment="1">
      <alignment/>
    </xf>
    <xf numFmtId="164" fontId="0" fillId="0" borderId="7" xfId="0" applyNumberFormat="1" applyFont="1" applyFill="1" applyBorder="1" applyAlignment="1" applyProtection="1">
      <alignment vertical="top"/>
      <protection/>
    </xf>
    <xf numFmtId="164" fontId="5" fillId="0" borderId="8" xfId="0" applyNumberFormat="1" applyFont="1" applyFill="1" applyBorder="1" applyAlignment="1" applyProtection="1">
      <alignment horizontal="right" vertical="center" readingOrder="1"/>
      <protection/>
    </xf>
    <xf numFmtId="164" fontId="5" fillId="0" borderId="8" xfId="0" applyNumberFormat="1" applyFont="1" applyFill="1" applyBorder="1" applyAlignment="1" applyProtection="1">
      <alignment horizontal="left" vertical="center" wrapText="1" readingOrder="1"/>
      <protection/>
    </xf>
    <xf numFmtId="164" fontId="5" fillId="0" borderId="0" xfId="0" applyNumberFormat="1" applyFont="1" applyFill="1" applyBorder="1" applyAlignment="1" applyProtection="1">
      <alignment horizontal="right" vertical="center" readingOrder="1"/>
      <protection/>
    </xf>
    <xf numFmtId="164" fontId="5" fillId="0" borderId="6" xfId="0" applyNumberFormat="1" applyFont="1" applyFill="1" applyBorder="1" applyAlignment="1" applyProtection="1">
      <alignment horizontal="left" vertical="center" wrapText="1" readingOrder="1"/>
      <protection/>
    </xf>
    <xf numFmtId="164" fontId="5" fillId="0" borderId="6" xfId="0" applyNumberFormat="1" applyFont="1" applyFill="1" applyBorder="1" applyAlignment="1" applyProtection="1">
      <alignment horizontal="right" vertical="center" readingOrder="1"/>
      <protection/>
    </xf>
    <xf numFmtId="164" fontId="4" fillId="3" borderId="2" xfId="0" applyNumberFormat="1" applyFont="1" applyFill="1" applyBorder="1" applyAlignment="1" applyProtection="1">
      <alignment horizontal="left" vertical="center" wrapText="1" readingOrder="1"/>
      <protection/>
    </xf>
    <xf numFmtId="164" fontId="4" fillId="3" borderId="2" xfId="0" applyNumberFormat="1" applyFont="1" applyFill="1" applyBorder="1" applyAlignment="1" applyProtection="1">
      <alignment horizontal="right" vertical="center" readingOrder="1"/>
      <protection/>
    </xf>
    <xf numFmtId="165" fontId="4" fillId="3" borderId="2" xfId="0" applyNumberFormat="1" applyFont="1" applyFill="1" applyBorder="1" applyAlignment="1" applyProtection="1">
      <alignment horizontal="right" vertical="center" readingOrder="1"/>
      <protection/>
    </xf>
    <xf numFmtId="164" fontId="5" fillId="0" borderId="4" xfId="0" applyNumberFormat="1" applyFont="1" applyFill="1" applyBorder="1" applyAlignment="1" applyProtection="1">
      <alignment horizontal="left" vertical="center" readingOrder="1"/>
      <protection/>
    </xf>
    <xf numFmtId="165" fontId="5" fillId="0" borderId="4" xfId="0" applyNumberFormat="1" applyFont="1" applyFill="1" applyBorder="1" applyAlignment="1" applyProtection="1">
      <alignment horizontal="right" vertical="center" readingOrder="1"/>
      <protection/>
    </xf>
    <xf numFmtId="164" fontId="6" fillId="0" borderId="3" xfId="0" applyNumberFormat="1" applyFont="1" applyFill="1" applyBorder="1" applyAlignment="1" applyProtection="1">
      <alignment horizontal="left" vertical="top" readingOrder="1"/>
      <protection/>
    </xf>
    <xf numFmtId="164" fontId="5" fillId="0" borderId="5" xfId="0" applyNumberFormat="1" applyFont="1" applyFill="1" applyBorder="1" applyAlignment="1" applyProtection="1">
      <alignment horizontal="left" vertical="center" readingOrder="1"/>
      <protection/>
    </xf>
    <xf numFmtId="165" fontId="5" fillId="0" borderId="5" xfId="0" applyNumberFormat="1" applyFont="1" applyFill="1" applyBorder="1" applyAlignment="1" applyProtection="1">
      <alignment horizontal="right" vertical="center" readingOrder="1"/>
      <protection/>
    </xf>
    <xf numFmtId="164" fontId="5" fillId="0" borderId="6" xfId="0" applyNumberFormat="1" applyFont="1" applyFill="1" applyBorder="1" applyAlignment="1" applyProtection="1">
      <alignment horizontal="left" vertical="center" readingOrder="1"/>
      <protection/>
    </xf>
    <xf numFmtId="165" fontId="5" fillId="0" borderId="6" xfId="0" applyNumberFormat="1" applyFont="1" applyFill="1" applyBorder="1" applyAlignment="1" applyProtection="1">
      <alignment horizontal="right" vertical="center" readingOrder="1"/>
      <protection/>
    </xf>
    <xf numFmtId="164" fontId="6" fillId="0" borderId="0" xfId="0" applyNumberFormat="1" applyFont="1" applyFill="1" applyBorder="1" applyAlignment="1" applyProtection="1">
      <alignment horizontal="left" vertical="top" readingOrder="1"/>
      <protection/>
    </xf>
    <xf numFmtId="164" fontId="5" fillId="0" borderId="8" xfId="0" applyNumberFormat="1" applyFont="1" applyFill="1" applyBorder="1" applyAlignment="1" applyProtection="1">
      <alignment horizontal="left" vertical="center" readingOrder="1"/>
      <protection/>
    </xf>
    <xf numFmtId="165" fontId="5" fillId="0" borderId="8" xfId="0" applyNumberFormat="1" applyFont="1" applyFill="1" applyBorder="1" applyAlignment="1" applyProtection="1">
      <alignment horizontal="right" vertical="center" readingOrder="1"/>
      <protection/>
    </xf>
    <xf numFmtId="165" fontId="5" fillId="0" borderId="0" xfId="0" applyNumberFormat="1" applyFont="1" applyFill="1" applyBorder="1" applyAlignment="1" applyProtection="1">
      <alignment horizontal="right" vertical="center" readingOrder="1"/>
      <protection/>
    </xf>
    <xf numFmtId="165" fontId="7" fillId="4" borderId="8" xfId="0" applyNumberFormat="1" applyFont="1" applyFill="1" applyBorder="1" applyAlignment="1" applyProtection="1">
      <alignment horizontal="right" vertical="center" readingOrder="1"/>
      <protection/>
    </xf>
    <xf numFmtId="164" fontId="8" fillId="0" borderId="8" xfId="0" applyNumberFormat="1" applyFont="1" applyFill="1" applyBorder="1" applyAlignment="1" applyProtection="1">
      <alignment horizontal="left" vertical="center" readingOrder="1"/>
      <protection/>
    </xf>
    <xf numFmtId="164" fontId="8" fillId="0" borderId="6" xfId="0" applyNumberFormat="1" applyFont="1" applyFill="1" applyBorder="1" applyAlignment="1" applyProtection="1">
      <alignment horizontal="left" vertical="center" readingOrder="1"/>
      <protection/>
    </xf>
    <xf numFmtId="165" fontId="5" fillId="0" borderId="9" xfId="0" applyNumberFormat="1" applyFont="1" applyFill="1" applyBorder="1" applyAlignment="1" applyProtection="1">
      <alignment horizontal="right" vertical="center" readingOrder="1"/>
      <protection/>
    </xf>
    <xf numFmtId="165" fontId="7" fillId="4" borderId="10" xfId="0" applyNumberFormat="1" applyFont="1" applyFill="1" applyBorder="1" applyAlignment="1" applyProtection="1">
      <alignment horizontal="right" vertical="center" readingOrder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5" fillId="0" borderId="6" xfId="0" applyNumberFormat="1" applyFont="1" applyFill="1" applyBorder="1" applyAlignment="1" applyProtection="1">
      <alignment horizontal="left" vertical="center" readingOrder="1"/>
      <protection/>
    </xf>
    <xf numFmtId="164" fontId="5" fillId="0" borderId="2" xfId="0" applyNumberFormat="1" applyFont="1" applyFill="1" applyBorder="1" applyAlignment="1" applyProtection="1">
      <alignment horizontal="left" vertical="center" readingOrder="1"/>
      <protection/>
    </xf>
    <xf numFmtId="165" fontId="5" fillId="0" borderId="2" xfId="0" applyNumberFormat="1" applyFont="1" applyFill="1" applyBorder="1" applyAlignment="1" applyProtection="1">
      <alignment horizontal="right" vertical="center" readingOrder="1"/>
      <protection/>
    </xf>
    <xf numFmtId="165" fontId="5" fillId="0" borderId="11" xfId="0" applyNumberFormat="1" applyFont="1" applyFill="1" applyBorder="1" applyAlignment="1" applyProtection="1">
      <alignment horizontal="right" vertical="center" readingOrder="1"/>
      <protection/>
    </xf>
    <xf numFmtId="164" fontId="5" fillId="0" borderId="10" xfId="0" applyNumberFormat="1" applyFont="1" applyFill="1" applyBorder="1" applyAlignment="1" applyProtection="1">
      <alignment horizontal="left" vertical="center" readingOrder="1"/>
      <protection/>
    </xf>
    <xf numFmtId="165" fontId="5" fillId="0" borderId="12" xfId="0" applyNumberFormat="1" applyFont="1" applyFill="1" applyBorder="1" applyAlignment="1" applyProtection="1">
      <alignment horizontal="right" vertical="center" readingOrder="1"/>
      <protection/>
    </xf>
    <xf numFmtId="165" fontId="5" fillId="0" borderId="10" xfId="0" applyNumberFormat="1" applyFont="1" applyFill="1" applyBorder="1" applyAlignment="1" applyProtection="1">
      <alignment horizontal="right" vertical="center" readingOrder="1"/>
      <protection/>
    </xf>
    <xf numFmtId="164" fontId="5" fillId="0" borderId="0" xfId="0" applyNumberFormat="1" applyFont="1" applyFill="1" applyBorder="1" applyAlignment="1" applyProtection="1">
      <alignment horizontal="left" vertical="center" readingOrder="1"/>
      <protection/>
    </xf>
    <xf numFmtId="165" fontId="5" fillId="0" borderId="13" xfId="0" applyNumberFormat="1" applyFont="1" applyFill="1" applyBorder="1" applyAlignment="1" applyProtection="1">
      <alignment horizontal="right" vertical="center" readingOrder="1"/>
      <protection/>
    </xf>
    <xf numFmtId="165" fontId="5" fillId="0" borderId="14" xfId="0" applyNumberFormat="1" applyFont="1" applyFill="1" applyBorder="1" applyAlignment="1" applyProtection="1">
      <alignment horizontal="right" vertical="center" readingOrder="1"/>
      <protection/>
    </xf>
    <xf numFmtId="164" fontId="4" fillId="3" borderId="2" xfId="0" applyNumberFormat="1" applyFont="1" applyFill="1" applyBorder="1" applyAlignment="1" applyProtection="1">
      <alignment horizontal="left" vertical="center" readingOrder="1"/>
      <protection/>
    </xf>
    <xf numFmtId="164" fontId="5" fillId="0" borderId="9" xfId="0" applyNumberFormat="1" applyFont="1" applyFill="1" applyBorder="1" applyAlignment="1" applyProtection="1">
      <alignment horizontal="left" vertical="center" wrapText="1" readingOrder="1"/>
      <protection/>
    </xf>
    <xf numFmtId="164" fontId="5" fillId="0" borderId="9" xfId="0" applyNumberFormat="1" applyFont="1" applyFill="1" applyBorder="1" applyAlignment="1" applyProtection="1">
      <alignment horizontal="right" vertical="center" readingOrder="1"/>
      <protection/>
    </xf>
    <xf numFmtId="164" fontId="5" fillId="0" borderId="15" xfId="0" applyNumberFormat="1" applyFont="1" applyFill="1" applyBorder="1" applyAlignment="1" applyProtection="1">
      <alignment horizontal="left" vertical="top" wrapText="1" readingOrder="1"/>
      <protection/>
    </xf>
    <xf numFmtId="164" fontId="5" fillId="0" borderId="0" xfId="0" applyNumberFormat="1" applyFont="1" applyFill="1" applyBorder="1" applyAlignment="1" applyProtection="1">
      <alignment horizontal="left" vertical="center" readingOrder="1"/>
      <protection/>
    </xf>
    <xf numFmtId="164" fontId="9" fillId="0" borderId="0" xfId="0" applyFont="1" applyAlignment="1">
      <alignment/>
    </xf>
    <xf numFmtId="164" fontId="10" fillId="0" borderId="0" xfId="20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5"/>
  <sheetViews>
    <sheetView tabSelected="1" view="pageBreakPreview" zoomScale="120" zoomScaleSheetLayoutView="120" workbookViewId="0" topLeftCell="A111">
      <selection activeCell="I133" sqref="I133"/>
    </sheetView>
  </sheetViews>
  <sheetFormatPr defaultColWidth="9.140625" defaultRowHeight="12.75"/>
  <cols>
    <col min="1" max="1" width="63.7109375" style="0" customWidth="1"/>
    <col min="2" max="2" width="12.57421875" style="0" customWidth="1"/>
    <col min="3" max="3" width="0.42578125" style="0" customWidth="1"/>
    <col min="4" max="5" width="2.00390625" style="0" customWidth="1"/>
    <col min="6" max="6" width="0.9921875" style="0" customWidth="1"/>
    <col min="7" max="7" width="7.00390625" style="0" customWidth="1"/>
    <col min="8" max="8" width="5.00390625" style="0" customWidth="1"/>
    <col min="9" max="9" width="7.00390625" style="0" customWidth="1"/>
    <col min="10" max="10" width="0.42578125" style="0" customWidth="1"/>
    <col min="11" max="11" width="5.57421875" style="0" customWidth="1"/>
    <col min="12" max="12" width="1.8515625" style="0" customWidth="1"/>
    <col min="13" max="13" width="4.00390625" style="0" customWidth="1"/>
    <col min="14" max="14" width="1.421875" style="0" customWidth="1"/>
    <col min="15" max="15" width="0.42578125" style="0" customWidth="1"/>
    <col min="16" max="16" width="0.9921875" style="0" customWidth="1"/>
    <col min="17" max="17" width="3.8515625" style="0" customWidth="1"/>
    <col min="18" max="18" width="0.9921875" style="0" customWidth="1"/>
    <col min="19" max="19" width="3.00390625" style="0" customWidth="1"/>
    <col min="20" max="20" width="1.8515625" style="0" customWidth="1"/>
    <col min="21" max="22" width="0.9921875" style="0" customWidth="1"/>
    <col min="23" max="23" width="11.140625" style="0" customWidth="1"/>
    <col min="24" max="24" width="0.42578125" style="0" customWidth="1"/>
    <col min="26" max="26" width="13.7109375" style="0" customWidth="1"/>
    <col min="27" max="27" width="13.8515625" style="0" customWidth="1"/>
  </cols>
  <sheetData>
    <row r="1" spans="1:24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0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1.2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2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5.25" customHeight="1"/>
    <row r="7" spans="1:23" ht="10.5" customHeight="1">
      <c r="A7" s="3" t="s">
        <v>5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">
        <v>6</v>
      </c>
      <c r="Q7" s="5"/>
      <c r="R7" s="5"/>
      <c r="S7" s="5"/>
      <c r="T7" s="5"/>
      <c r="U7" s="5"/>
      <c r="V7" s="5"/>
      <c r="W7" s="5"/>
    </row>
    <row r="8" spans="1:24" ht="11.25" customHeight="1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4" ht="28.5" customHeight="1">
      <c r="A9" s="6" t="s">
        <v>8</v>
      </c>
      <c r="B9" s="8" t="s">
        <v>9</v>
      </c>
      <c r="C9" s="8"/>
      <c r="D9" s="8"/>
      <c r="E9" s="8"/>
      <c r="F9" s="8"/>
      <c r="G9" s="8"/>
      <c r="H9" s="8"/>
      <c r="I9" s="8" t="s">
        <v>10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7"/>
    </row>
    <row r="10" spans="1:25" ht="14.25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 t="s">
        <v>13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7"/>
      <c r="Y10" t="s">
        <v>14</v>
      </c>
    </row>
    <row r="11" spans="1:25" ht="14.25" customHeight="1">
      <c r="A11" s="11" t="s">
        <v>15</v>
      </c>
      <c r="B11" s="12" t="s">
        <v>16</v>
      </c>
      <c r="C11" s="12"/>
      <c r="D11" s="12"/>
      <c r="E11" s="12"/>
      <c r="F11" s="12"/>
      <c r="G11" s="12"/>
      <c r="H11" s="12"/>
      <c r="I11" s="12" t="s">
        <v>17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"/>
      <c r="Y11" t="s">
        <v>18</v>
      </c>
    </row>
    <row r="12" spans="1:25" ht="14.25" customHeight="1">
      <c r="A12" s="11" t="s">
        <v>19</v>
      </c>
      <c r="B12" s="12" t="s">
        <v>20</v>
      </c>
      <c r="C12" s="12"/>
      <c r="D12" s="12"/>
      <c r="E12" s="12"/>
      <c r="F12" s="12"/>
      <c r="G12" s="12"/>
      <c r="H12" s="12"/>
      <c r="I12" s="12" t="s">
        <v>21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"/>
      <c r="Y12" t="s">
        <v>18</v>
      </c>
    </row>
    <row r="13" spans="1:25" ht="13.5" customHeight="1">
      <c r="A13" s="11" t="s">
        <v>22</v>
      </c>
      <c r="B13" s="12" t="s">
        <v>23</v>
      </c>
      <c r="C13" s="12"/>
      <c r="D13" s="12"/>
      <c r="E13" s="12"/>
      <c r="F13" s="12"/>
      <c r="G13" s="12"/>
      <c r="H13" s="12"/>
      <c r="I13" s="12" t="s">
        <v>24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7"/>
      <c r="Y13" t="s">
        <v>18</v>
      </c>
    </row>
    <row r="14" spans="1:25" ht="14.25" customHeight="1">
      <c r="A14" s="11" t="s">
        <v>25</v>
      </c>
      <c r="B14" s="12" t="s">
        <v>26</v>
      </c>
      <c r="C14" s="12"/>
      <c r="D14" s="12"/>
      <c r="E14" s="12"/>
      <c r="F14" s="12"/>
      <c r="G14" s="12"/>
      <c r="H14" s="12"/>
      <c r="I14" s="12" t="s">
        <v>27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7"/>
      <c r="Y14" t="s">
        <v>18</v>
      </c>
    </row>
    <row r="15" spans="1:25" ht="14.25" customHeight="1">
      <c r="A15" s="11" t="s">
        <v>28</v>
      </c>
      <c r="B15" s="12" t="s">
        <v>29</v>
      </c>
      <c r="C15" s="12"/>
      <c r="D15" s="12"/>
      <c r="E15" s="12"/>
      <c r="F15" s="12"/>
      <c r="G15" s="12"/>
      <c r="H15" s="12"/>
      <c r="I15" s="12" t="s">
        <v>30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7"/>
      <c r="Y15" t="s">
        <v>31</v>
      </c>
    </row>
    <row r="16" spans="1:24" ht="13.5" customHeight="1">
      <c r="A16" s="11" t="s">
        <v>32</v>
      </c>
      <c r="B16" s="12" t="s">
        <v>33</v>
      </c>
      <c r="C16" s="12"/>
      <c r="D16" s="12"/>
      <c r="E16" s="12"/>
      <c r="F16" s="12"/>
      <c r="G16" s="12"/>
      <c r="H16" s="12"/>
      <c r="I16" s="12" t="s">
        <v>34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7"/>
    </row>
    <row r="17" spans="1:25" ht="14.25" customHeight="1">
      <c r="A17" s="11" t="s">
        <v>35</v>
      </c>
      <c r="B17" s="12" t="s">
        <v>36</v>
      </c>
      <c r="C17" s="12"/>
      <c r="D17" s="12"/>
      <c r="E17" s="12"/>
      <c r="F17" s="12"/>
      <c r="G17" s="12"/>
      <c r="H17" s="12"/>
      <c r="I17" s="12" t="s">
        <v>34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7"/>
      <c r="Y17" t="s">
        <v>18</v>
      </c>
    </row>
    <row r="18" spans="1:25" ht="14.25" customHeight="1">
      <c r="A18" s="11" t="s">
        <v>37</v>
      </c>
      <c r="B18" s="12" t="s">
        <v>38</v>
      </c>
      <c r="C18" s="12"/>
      <c r="D18" s="12"/>
      <c r="E18" s="12"/>
      <c r="F18" s="12"/>
      <c r="G18" s="12"/>
      <c r="H18" s="12"/>
      <c r="I18" s="12" t="s">
        <v>39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7"/>
      <c r="Y18" t="s">
        <v>18</v>
      </c>
    </row>
    <row r="19" spans="1:25" ht="13.5" customHeight="1">
      <c r="A19" s="11" t="s">
        <v>40</v>
      </c>
      <c r="B19" s="12" t="s">
        <v>41</v>
      </c>
      <c r="C19" s="12"/>
      <c r="D19" s="12"/>
      <c r="E19" s="12"/>
      <c r="F19" s="12"/>
      <c r="G19" s="12"/>
      <c r="H19" s="12"/>
      <c r="I19" s="12" t="s">
        <v>42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7"/>
      <c r="Y19" t="s">
        <v>18</v>
      </c>
    </row>
    <row r="20" spans="1:25" ht="14.25" customHeight="1">
      <c r="A20" s="11" t="s">
        <v>43</v>
      </c>
      <c r="B20" s="12" t="s">
        <v>44</v>
      </c>
      <c r="C20" s="12"/>
      <c r="D20" s="12"/>
      <c r="E20" s="12"/>
      <c r="F20" s="12"/>
      <c r="G20" s="12"/>
      <c r="H20" s="12"/>
      <c r="I20" s="12" t="s">
        <v>45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7"/>
      <c r="Y20" t="s">
        <v>18</v>
      </c>
    </row>
    <row r="21" spans="1:25" ht="14.25" customHeight="1">
      <c r="A21" s="11" t="s">
        <v>46</v>
      </c>
      <c r="B21" s="12" t="s">
        <v>47</v>
      </c>
      <c r="C21" s="12"/>
      <c r="D21" s="12"/>
      <c r="E21" s="12"/>
      <c r="F21" s="12"/>
      <c r="G21" s="12"/>
      <c r="H21" s="12"/>
      <c r="I21" s="12" t="s">
        <v>48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7"/>
      <c r="Y21" t="s">
        <v>18</v>
      </c>
    </row>
    <row r="22" spans="1:25" ht="13.5" customHeight="1">
      <c r="A22" s="11" t="s">
        <v>49</v>
      </c>
      <c r="B22" s="12" t="s">
        <v>50</v>
      </c>
      <c r="C22" s="12"/>
      <c r="D22" s="12"/>
      <c r="E22" s="12"/>
      <c r="F22" s="12"/>
      <c r="G22" s="12"/>
      <c r="H22" s="12"/>
      <c r="I22" s="12" t="s">
        <v>51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7"/>
      <c r="Y22" t="s">
        <v>18</v>
      </c>
    </row>
    <row r="23" spans="1:24" ht="14.25" customHeight="1">
      <c r="A23" s="11" t="s">
        <v>52</v>
      </c>
      <c r="B23" s="12" t="s">
        <v>39</v>
      </c>
      <c r="C23" s="12"/>
      <c r="D23" s="12"/>
      <c r="E23" s="12"/>
      <c r="F23" s="12"/>
      <c r="G23" s="12"/>
      <c r="H23" s="12"/>
      <c r="I23" s="12" t="s">
        <v>39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7"/>
    </row>
    <row r="24" spans="1:24" ht="16.5" customHeight="1">
      <c r="A24" s="11" t="s">
        <v>53</v>
      </c>
      <c r="B24" s="12" t="s">
        <v>39</v>
      </c>
      <c r="C24" s="12"/>
      <c r="D24" s="12"/>
      <c r="E24" s="12"/>
      <c r="F24" s="12"/>
      <c r="G24" s="12"/>
      <c r="H24" s="12"/>
      <c r="I24" s="12" t="s">
        <v>39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7"/>
    </row>
    <row r="25" spans="1:24" ht="13.5" customHeight="1">
      <c r="A25" s="13" t="s">
        <v>54</v>
      </c>
      <c r="B25" s="14" t="s">
        <v>55</v>
      </c>
      <c r="C25" s="14"/>
      <c r="D25" s="14"/>
      <c r="E25" s="14"/>
      <c r="F25" s="14"/>
      <c r="G25" s="14"/>
      <c r="H25" s="14"/>
      <c r="I25" s="14" t="s">
        <v>56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7"/>
    </row>
    <row r="26" spans="1:24" ht="14.25" customHeight="1">
      <c r="A26" s="13" t="s">
        <v>57</v>
      </c>
      <c r="B26" s="14" t="s">
        <v>58</v>
      </c>
      <c r="C26" s="14"/>
      <c r="D26" s="14"/>
      <c r="E26" s="14"/>
      <c r="F26" s="14"/>
      <c r="G26" s="14"/>
      <c r="H26" s="14"/>
      <c r="I26" s="15">
        <f>23019615.8</f>
        <v>23019615.8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</row>
    <row r="27" spans="1:26" ht="17.25" customHeight="1">
      <c r="A27" s="16" t="s">
        <v>59</v>
      </c>
      <c r="B27" s="17" t="s">
        <v>60</v>
      </c>
      <c r="C27" s="17"/>
      <c r="D27" s="17"/>
      <c r="E27" s="17"/>
      <c r="F27" s="17"/>
      <c r="G27" s="17"/>
      <c r="H27" s="17"/>
      <c r="I27" s="18">
        <f>32965067.78-0.01</f>
        <v>32965067.77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7"/>
      <c r="Z27" s="19"/>
    </row>
    <row r="28" spans="1:23" ht="11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4" ht="10.5" customHeight="1">
      <c r="A29" s="6" t="s">
        <v>61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1:24" ht="29.25" customHeight="1">
      <c r="A30" s="6" t="s">
        <v>62</v>
      </c>
      <c r="B30" s="8" t="s">
        <v>9</v>
      </c>
      <c r="C30" s="8"/>
      <c r="D30" s="8"/>
      <c r="E30" s="8"/>
      <c r="F30" s="8"/>
      <c r="G30" s="8"/>
      <c r="H30" s="8"/>
      <c r="I30" s="8" t="s">
        <v>10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7"/>
    </row>
    <row r="31" spans="1:24" ht="10.5" customHeight="1">
      <c r="A31" s="9" t="s">
        <v>63</v>
      </c>
      <c r="B31" s="10" t="s">
        <v>64</v>
      </c>
      <c r="C31" s="10"/>
      <c r="D31" s="10"/>
      <c r="E31" s="10"/>
      <c r="F31" s="10"/>
      <c r="G31" s="10"/>
      <c r="H31" s="10"/>
      <c r="I31" s="10" t="s">
        <v>65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</row>
    <row r="32" spans="1:24" ht="11.25" customHeight="1">
      <c r="A32" s="11" t="s">
        <v>66</v>
      </c>
      <c r="B32" s="12" t="s">
        <v>64</v>
      </c>
      <c r="C32" s="12"/>
      <c r="D32" s="12"/>
      <c r="E32" s="12"/>
      <c r="F32" s="12"/>
      <c r="G32" s="12"/>
      <c r="H32" s="12"/>
      <c r="I32" s="12" t="s">
        <v>65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7"/>
    </row>
    <row r="33" spans="1:27" ht="11.25" customHeight="1">
      <c r="A33" s="11" t="s">
        <v>67</v>
      </c>
      <c r="B33" s="12" t="s">
        <v>68</v>
      </c>
      <c r="C33" s="12"/>
      <c r="D33" s="12"/>
      <c r="E33" s="12"/>
      <c r="F33" s="12"/>
      <c r="G33" s="12"/>
      <c r="H33" s="12"/>
      <c r="I33" s="12" t="s">
        <v>69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7"/>
      <c r="Y33" t="s">
        <v>18</v>
      </c>
      <c r="AA33" s="19"/>
    </row>
    <row r="34" spans="1:25" ht="11.25" customHeight="1">
      <c r="A34" s="11" t="s">
        <v>70</v>
      </c>
      <c r="B34" s="12" t="s">
        <v>71</v>
      </c>
      <c r="C34" s="12"/>
      <c r="D34" s="12"/>
      <c r="E34" s="12"/>
      <c r="F34" s="12"/>
      <c r="G34" s="12"/>
      <c r="H34" s="12"/>
      <c r="I34" s="12" t="s">
        <v>72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7"/>
      <c r="Y34" t="s">
        <v>18</v>
      </c>
    </row>
    <row r="35" spans="1:24" ht="10.5" customHeight="1">
      <c r="A35" s="11" t="s">
        <v>73</v>
      </c>
      <c r="B35" s="12" t="s">
        <v>39</v>
      </c>
      <c r="C35" s="12"/>
      <c r="D35" s="12"/>
      <c r="E35" s="12"/>
      <c r="F35" s="12"/>
      <c r="G35" s="12"/>
      <c r="H35" s="12"/>
      <c r="I35" s="12" t="s">
        <v>39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7"/>
    </row>
    <row r="36" spans="1:24" ht="11.25" customHeight="1">
      <c r="A36" s="11" t="s">
        <v>74</v>
      </c>
      <c r="B36" s="12" t="s">
        <v>39</v>
      </c>
      <c r="C36" s="12"/>
      <c r="D36" s="12"/>
      <c r="E36" s="12"/>
      <c r="F36" s="12"/>
      <c r="G36" s="12"/>
      <c r="H36" s="12"/>
      <c r="I36" s="12" t="s">
        <v>39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7"/>
    </row>
    <row r="37" spans="1:24" ht="11.25" customHeight="1">
      <c r="A37" s="11" t="s">
        <v>75</v>
      </c>
      <c r="B37" s="12" t="s">
        <v>39</v>
      </c>
      <c r="C37" s="12"/>
      <c r="D37" s="12"/>
      <c r="E37" s="12"/>
      <c r="F37" s="12"/>
      <c r="G37" s="12"/>
      <c r="H37" s="12"/>
      <c r="I37" s="12" t="s">
        <v>39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7"/>
    </row>
    <row r="38" spans="1:24" ht="11.25" customHeight="1">
      <c r="A38" s="11" t="s">
        <v>76</v>
      </c>
      <c r="B38" s="12" t="s">
        <v>39</v>
      </c>
      <c r="C38" s="12"/>
      <c r="D38" s="12"/>
      <c r="E38" s="12"/>
      <c r="F38" s="12"/>
      <c r="G38" s="12"/>
      <c r="H38" s="12"/>
      <c r="I38" s="12" t="s">
        <v>39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7"/>
    </row>
    <row r="39" spans="1:24" ht="10.5" customHeight="1">
      <c r="A39" s="11" t="s">
        <v>77</v>
      </c>
      <c r="B39" s="12" t="s">
        <v>39</v>
      </c>
      <c r="C39" s="12"/>
      <c r="D39" s="12"/>
      <c r="E39" s="12"/>
      <c r="F39" s="12"/>
      <c r="G39" s="12"/>
      <c r="H39" s="12"/>
      <c r="I39" s="12" t="s">
        <v>39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7"/>
    </row>
    <row r="40" spans="1:24" ht="11.25" customHeight="1">
      <c r="A40" s="11" t="s">
        <v>78</v>
      </c>
      <c r="B40" s="12" t="s">
        <v>39</v>
      </c>
      <c r="C40" s="12"/>
      <c r="D40" s="12"/>
      <c r="E40" s="12"/>
      <c r="F40" s="12"/>
      <c r="G40" s="12"/>
      <c r="H40" s="12"/>
      <c r="I40" s="12" t="s">
        <v>39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7"/>
    </row>
    <row r="41" spans="1:24" ht="11.25" customHeight="1">
      <c r="A41" s="11" t="s">
        <v>79</v>
      </c>
      <c r="B41" s="12" t="s">
        <v>39</v>
      </c>
      <c r="C41" s="12"/>
      <c r="D41" s="12"/>
      <c r="E41" s="12"/>
      <c r="F41" s="12"/>
      <c r="G41" s="12"/>
      <c r="H41" s="12"/>
      <c r="I41" s="12" t="s">
        <v>39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7"/>
    </row>
    <row r="42" spans="1:24" ht="11.25" customHeight="1">
      <c r="A42" s="11" t="s">
        <v>80</v>
      </c>
      <c r="B42" s="12" t="s">
        <v>39</v>
      </c>
      <c r="C42" s="12"/>
      <c r="D42" s="12"/>
      <c r="E42" s="12"/>
      <c r="F42" s="12"/>
      <c r="G42" s="12"/>
      <c r="H42" s="12"/>
      <c r="I42" s="21" t="s">
        <v>39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7"/>
    </row>
    <row r="43" spans="1:24" ht="10.5" customHeight="1">
      <c r="A43" s="22" t="s">
        <v>81</v>
      </c>
      <c r="B43" s="23" t="s">
        <v>39</v>
      </c>
      <c r="C43" s="23"/>
      <c r="D43" s="23"/>
      <c r="E43" s="23"/>
      <c r="F43" s="23"/>
      <c r="G43" s="23"/>
      <c r="H43" s="23"/>
      <c r="I43" s="21" t="s">
        <v>39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7"/>
    </row>
    <row r="44" spans="1:24" ht="11.25" customHeight="1">
      <c r="A44" s="22" t="s">
        <v>82</v>
      </c>
      <c r="B44" s="23" t="s">
        <v>39</v>
      </c>
      <c r="C44" s="23"/>
      <c r="D44" s="23"/>
      <c r="E44" s="23"/>
      <c r="F44" s="23"/>
      <c r="G44" s="23"/>
      <c r="H44" s="23"/>
      <c r="I44" s="21" t="s">
        <v>39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7"/>
    </row>
    <row r="45" spans="1:24" ht="11.25" customHeight="1">
      <c r="A45" s="11" t="s">
        <v>83</v>
      </c>
      <c r="B45" s="12" t="s">
        <v>39</v>
      </c>
      <c r="C45" s="12"/>
      <c r="D45" s="12"/>
      <c r="E45" s="12"/>
      <c r="F45" s="12"/>
      <c r="G45" s="12"/>
      <c r="H45" s="12"/>
      <c r="I45" s="21" t="s">
        <v>39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7"/>
    </row>
    <row r="46" spans="1:24" ht="11.25" customHeight="1">
      <c r="A46" s="11" t="s">
        <v>84</v>
      </c>
      <c r="B46" s="12" t="s">
        <v>39</v>
      </c>
      <c r="C46" s="12"/>
      <c r="D46" s="12"/>
      <c r="E46" s="12"/>
      <c r="F46" s="12"/>
      <c r="G46" s="12"/>
      <c r="H46" s="12"/>
      <c r="I46" s="12" t="s">
        <v>39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7"/>
    </row>
    <row r="47" spans="1:24" ht="10.5" customHeight="1">
      <c r="A47" s="24" t="s">
        <v>85</v>
      </c>
      <c r="B47" s="25" t="s">
        <v>39</v>
      </c>
      <c r="C47" s="25"/>
      <c r="D47" s="25"/>
      <c r="E47" s="25"/>
      <c r="F47" s="25"/>
      <c r="G47" s="25"/>
      <c r="H47" s="25"/>
      <c r="I47" s="25" t="s">
        <v>39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7"/>
    </row>
    <row r="48" spans="1:24" ht="11.25" customHeight="1">
      <c r="A48" s="26" t="s">
        <v>86</v>
      </c>
      <c r="B48" s="27" t="s">
        <v>87</v>
      </c>
      <c r="C48" s="27"/>
      <c r="D48" s="27"/>
      <c r="E48" s="27"/>
      <c r="F48" s="27"/>
      <c r="G48" s="27"/>
      <c r="H48" s="27"/>
      <c r="I48" s="28">
        <f>I33-I26</f>
        <v>23202721.819999997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7"/>
    </row>
    <row r="49" spans="1:23" ht="11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4" ht="17.25" customHeight="1">
      <c r="A50" s="6" t="s">
        <v>88</v>
      </c>
      <c r="B50" s="8" t="s">
        <v>89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"/>
    </row>
    <row r="51" spans="1:24" ht="10.5" customHeight="1">
      <c r="A51" s="9" t="s">
        <v>90</v>
      </c>
      <c r="B51" s="10" t="s">
        <v>39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7"/>
    </row>
    <row r="52" spans="1:24" ht="11.25" customHeight="1">
      <c r="A52" s="11" t="s">
        <v>91</v>
      </c>
      <c r="B52" s="12" t="s">
        <v>39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7"/>
    </row>
    <row r="53" spans="1:24" ht="11.25" customHeight="1">
      <c r="A53" s="24" t="s">
        <v>92</v>
      </c>
      <c r="B53" s="25" t="s">
        <v>39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7"/>
    </row>
    <row r="54" spans="1:24" ht="11.25" customHeight="1">
      <c r="A54" s="26" t="s">
        <v>93</v>
      </c>
      <c r="B54" s="27" t="s">
        <v>65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7"/>
    </row>
    <row r="55" spans="1:23" ht="10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5" ht="35.25" customHeight="1">
      <c r="A56" s="8" t="s">
        <v>94</v>
      </c>
      <c r="B56" s="8" t="s">
        <v>95</v>
      </c>
      <c r="C56" s="8"/>
      <c r="D56" s="8"/>
      <c r="E56" s="8"/>
      <c r="F56" s="8" t="s">
        <v>96</v>
      </c>
      <c r="G56" s="8"/>
      <c r="H56" s="8"/>
      <c r="I56" s="8" t="s">
        <v>97</v>
      </c>
      <c r="J56" s="8"/>
      <c r="K56" s="8"/>
      <c r="L56" s="8" t="s">
        <v>98</v>
      </c>
      <c r="M56" s="8"/>
      <c r="N56" s="8"/>
      <c r="O56" s="8"/>
      <c r="P56" s="8"/>
      <c r="Q56" s="8"/>
      <c r="R56" s="8" t="s">
        <v>99</v>
      </c>
      <c r="S56" s="8"/>
      <c r="T56" s="8"/>
      <c r="U56" s="8"/>
      <c r="V56" s="8"/>
      <c r="W56" s="8"/>
      <c r="X56" s="7"/>
      <c r="Y56" t="s">
        <v>100</v>
      </c>
    </row>
    <row r="57" spans="1:25" ht="10.5" customHeight="1">
      <c r="A57" s="29" t="s">
        <v>101</v>
      </c>
      <c r="B57" s="30" t="s">
        <v>64</v>
      </c>
      <c r="C57" s="30"/>
      <c r="D57" s="30"/>
      <c r="E57" s="30"/>
      <c r="F57" s="30" t="s">
        <v>102</v>
      </c>
      <c r="G57" s="30"/>
      <c r="H57" s="30"/>
      <c r="I57" s="30" t="s">
        <v>102</v>
      </c>
      <c r="J57" s="30"/>
      <c r="K57" s="30"/>
      <c r="L57" s="30" t="s">
        <v>103</v>
      </c>
      <c r="M57" s="30"/>
      <c r="N57" s="30"/>
      <c r="O57" s="30"/>
      <c r="P57" s="30"/>
      <c r="Q57" s="30"/>
      <c r="R57" s="30" t="s">
        <v>39</v>
      </c>
      <c r="S57" s="30"/>
      <c r="T57" s="30"/>
      <c r="U57" s="30"/>
      <c r="V57" s="30"/>
      <c r="W57" s="30"/>
      <c r="X57" s="31"/>
      <c r="Y57" t="s">
        <v>18</v>
      </c>
    </row>
    <row r="58" spans="1:24" ht="11.25" customHeight="1">
      <c r="A58" s="32" t="s">
        <v>104</v>
      </c>
      <c r="B58" s="33" t="s">
        <v>105</v>
      </c>
      <c r="C58" s="33"/>
      <c r="D58" s="33"/>
      <c r="E58" s="33"/>
      <c r="F58" s="33" t="s">
        <v>102</v>
      </c>
      <c r="G58" s="33"/>
      <c r="H58" s="33"/>
      <c r="I58" s="33" t="s">
        <v>102</v>
      </c>
      <c r="J58" s="33"/>
      <c r="K58" s="33"/>
      <c r="L58" s="33" t="s">
        <v>103</v>
      </c>
      <c r="M58" s="33"/>
      <c r="N58" s="33"/>
      <c r="O58" s="33"/>
      <c r="P58" s="33"/>
      <c r="Q58" s="33"/>
      <c r="R58" s="33" t="s">
        <v>39</v>
      </c>
      <c r="S58" s="33"/>
      <c r="T58" s="33"/>
      <c r="U58" s="33"/>
      <c r="V58" s="33"/>
      <c r="W58" s="33"/>
      <c r="X58" s="31"/>
    </row>
    <row r="59" spans="1:25" ht="11.25" customHeight="1">
      <c r="A59" s="32" t="s">
        <v>106</v>
      </c>
      <c r="B59" s="33" t="s">
        <v>107</v>
      </c>
      <c r="C59" s="33"/>
      <c r="D59" s="33"/>
      <c r="E59" s="33"/>
      <c r="F59" s="33" t="s">
        <v>108</v>
      </c>
      <c r="G59" s="33"/>
      <c r="H59" s="33"/>
      <c r="I59" s="33" t="s">
        <v>108</v>
      </c>
      <c r="J59" s="33"/>
      <c r="K59" s="33"/>
      <c r="L59" s="33" t="s">
        <v>109</v>
      </c>
      <c r="M59" s="33"/>
      <c r="N59" s="33"/>
      <c r="O59" s="33"/>
      <c r="P59" s="33"/>
      <c r="Q59" s="33"/>
      <c r="R59" s="33" t="s">
        <v>39</v>
      </c>
      <c r="S59" s="33"/>
      <c r="T59" s="33"/>
      <c r="U59" s="33"/>
      <c r="V59" s="33"/>
      <c r="W59" s="33"/>
      <c r="X59" s="31"/>
      <c r="Y59" t="s">
        <v>18</v>
      </c>
    </row>
    <row r="60" spans="1:25" ht="11.25" customHeight="1">
      <c r="A60" s="32" t="s">
        <v>110</v>
      </c>
      <c r="B60" s="33" t="s">
        <v>111</v>
      </c>
      <c r="C60" s="33"/>
      <c r="D60" s="33"/>
      <c r="E60" s="33"/>
      <c r="F60" s="33" t="s">
        <v>112</v>
      </c>
      <c r="G60" s="33"/>
      <c r="H60" s="33"/>
      <c r="I60" s="33" t="s">
        <v>112</v>
      </c>
      <c r="J60" s="33"/>
      <c r="K60" s="33"/>
      <c r="L60" s="33" t="s">
        <v>113</v>
      </c>
      <c r="M60" s="33"/>
      <c r="N60" s="33"/>
      <c r="O60" s="33"/>
      <c r="P60" s="33"/>
      <c r="Q60" s="33"/>
      <c r="R60" s="33" t="s">
        <v>39</v>
      </c>
      <c r="S60" s="33"/>
      <c r="T60" s="33"/>
      <c r="U60" s="33"/>
      <c r="V60" s="33"/>
      <c r="W60" s="33"/>
      <c r="X60" s="31"/>
      <c r="Y60" t="s">
        <v>18</v>
      </c>
    </row>
    <row r="61" spans="1:24" ht="10.5" customHeight="1">
      <c r="A61" s="32" t="s">
        <v>114</v>
      </c>
      <c r="B61" s="33" t="s">
        <v>39</v>
      </c>
      <c r="C61" s="33"/>
      <c r="D61" s="33"/>
      <c r="E61" s="33"/>
      <c r="F61" s="33" t="s">
        <v>39</v>
      </c>
      <c r="G61" s="33"/>
      <c r="H61" s="33"/>
      <c r="I61" s="33" t="s">
        <v>39</v>
      </c>
      <c r="J61" s="33"/>
      <c r="K61" s="33"/>
      <c r="L61" s="33" t="s">
        <v>39</v>
      </c>
      <c r="M61" s="33"/>
      <c r="N61" s="33"/>
      <c r="O61" s="33"/>
      <c r="P61" s="33"/>
      <c r="Q61" s="33"/>
      <c r="R61" s="33" t="s">
        <v>39</v>
      </c>
      <c r="S61" s="33"/>
      <c r="T61" s="33"/>
      <c r="U61" s="33"/>
      <c r="V61" s="33"/>
      <c r="W61" s="33"/>
      <c r="X61" s="31"/>
    </row>
    <row r="62" spans="1:24" ht="11.25" customHeight="1">
      <c r="A62" s="32" t="s">
        <v>115</v>
      </c>
      <c r="B62" s="33" t="s">
        <v>39</v>
      </c>
      <c r="C62" s="33"/>
      <c r="D62" s="33"/>
      <c r="E62" s="33"/>
      <c r="F62" s="33" t="s">
        <v>39</v>
      </c>
      <c r="G62" s="33"/>
      <c r="H62" s="33"/>
      <c r="I62" s="33" t="s">
        <v>39</v>
      </c>
      <c r="J62" s="33"/>
      <c r="K62" s="33"/>
      <c r="L62" s="33" t="s">
        <v>39</v>
      </c>
      <c r="M62" s="33"/>
      <c r="N62" s="33"/>
      <c r="O62" s="33"/>
      <c r="P62" s="33"/>
      <c r="Q62" s="33"/>
      <c r="R62" s="33" t="s">
        <v>39</v>
      </c>
      <c r="S62" s="33"/>
      <c r="T62" s="33"/>
      <c r="U62" s="33"/>
      <c r="V62" s="33"/>
      <c r="W62" s="33"/>
      <c r="X62" s="31"/>
    </row>
    <row r="63" spans="1:24" ht="11.25" customHeight="1">
      <c r="A63" s="32" t="s">
        <v>116</v>
      </c>
      <c r="B63" s="33" t="s">
        <v>39</v>
      </c>
      <c r="C63" s="33"/>
      <c r="D63" s="33"/>
      <c r="E63" s="33"/>
      <c r="F63" s="33" t="s">
        <v>39</v>
      </c>
      <c r="G63" s="33"/>
      <c r="H63" s="33"/>
      <c r="I63" s="33" t="s">
        <v>39</v>
      </c>
      <c r="J63" s="33"/>
      <c r="K63" s="33"/>
      <c r="L63" s="33" t="s">
        <v>39</v>
      </c>
      <c r="M63" s="33"/>
      <c r="N63" s="33"/>
      <c r="O63" s="33"/>
      <c r="P63" s="33"/>
      <c r="Q63" s="33"/>
      <c r="R63" s="33" t="s">
        <v>39</v>
      </c>
      <c r="S63" s="33"/>
      <c r="T63" s="33"/>
      <c r="U63" s="33"/>
      <c r="V63" s="33"/>
      <c r="W63" s="33"/>
      <c r="X63" s="31"/>
    </row>
    <row r="64" spans="1:24" ht="11.25" customHeight="1">
      <c r="A64" s="32" t="s">
        <v>117</v>
      </c>
      <c r="B64" s="33" t="s">
        <v>118</v>
      </c>
      <c r="C64" s="33"/>
      <c r="D64" s="33"/>
      <c r="E64" s="33"/>
      <c r="F64" s="33" t="s">
        <v>39</v>
      </c>
      <c r="G64" s="33"/>
      <c r="H64" s="33"/>
      <c r="I64" s="33" t="s">
        <v>39</v>
      </c>
      <c r="J64" s="33"/>
      <c r="K64" s="33"/>
      <c r="L64" s="33" t="s">
        <v>39</v>
      </c>
      <c r="M64" s="33"/>
      <c r="N64" s="33"/>
      <c r="O64" s="33"/>
      <c r="P64" s="33"/>
      <c r="Q64" s="33"/>
      <c r="R64" s="33" t="s">
        <v>39</v>
      </c>
      <c r="S64" s="33"/>
      <c r="T64" s="33"/>
      <c r="U64" s="33"/>
      <c r="V64" s="33"/>
      <c r="W64" s="33"/>
      <c r="X64" s="31"/>
    </row>
    <row r="65" spans="1:24" ht="10.5" customHeight="1">
      <c r="A65" s="32" t="s">
        <v>119</v>
      </c>
      <c r="B65" s="33" t="s">
        <v>120</v>
      </c>
      <c r="C65" s="33"/>
      <c r="D65" s="33"/>
      <c r="E65" s="33"/>
      <c r="F65" s="33" t="s">
        <v>39</v>
      </c>
      <c r="G65" s="33"/>
      <c r="H65" s="33"/>
      <c r="I65" s="33" t="s">
        <v>39</v>
      </c>
      <c r="J65" s="33"/>
      <c r="K65" s="33"/>
      <c r="L65" s="33" t="s">
        <v>39</v>
      </c>
      <c r="M65" s="33"/>
      <c r="N65" s="33"/>
      <c r="O65" s="33"/>
      <c r="P65" s="33"/>
      <c r="Q65" s="33"/>
      <c r="R65" s="33" t="s">
        <v>39</v>
      </c>
      <c r="S65" s="33"/>
      <c r="T65" s="33"/>
      <c r="U65" s="33"/>
      <c r="V65" s="33"/>
      <c r="W65" s="33"/>
      <c r="X65" s="31"/>
    </row>
    <row r="66" spans="1:24" ht="11.25" customHeight="1">
      <c r="A66" s="32" t="s">
        <v>121</v>
      </c>
      <c r="B66" s="33" t="s">
        <v>122</v>
      </c>
      <c r="C66" s="33"/>
      <c r="D66" s="33"/>
      <c r="E66" s="33"/>
      <c r="F66" s="33" t="s">
        <v>39</v>
      </c>
      <c r="G66" s="33"/>
      <c r="H66" s="33"/>
      <c r="I66" s="33" t="s">
        <v>39</v>
      </c>
      <c r="J66" s="33"/>
      <c r="K66" s="33"/>
      <c r="L66" s="33" t="s">
        <v>39</v>
      </c>
      <c r="M66" s="33"/>
      <c r="N66" s="33"/>
      <c r="O66" s="33"/>
      <c r="P66" s="33"/>
      <c r="Q66" s="33"/>
      <c r="R66" s="33" t="s">
        <v>39</v>
      </c>
      <c r="S66" s="33"/>
      <c r="T66" s="33"/>
      <c r="U66" s="33"/>
      <c r="V66" s="33"/>
      <c r="W66" s="33"/>
      <c r="X66" s="31"/>
    </row>
    <row r="67" spans="1:24" ht="11.25" customHeight="1">
      <c r="A67" s="32" t="s">
        <v>123</v>
      </c>
      <c r="B67" s="33" t="s">
        <v>39</v>
      </c>
      <c r="C67" s="33"/>
      <c r="D67" s="33"/>
      <c r="E67" s="33"/>
      <c r="F67" s="33" t="s">
        <v>39</v>
      </c>
      <c r="G67" s="33"/>
      <c r="H67" s="33"/>
      <c r="I67" s="33" t="s">
        <v>39</v>
      </c>
      <c r="J67" s="33"/>
      <c r="K67" s="33"/>
      <c r="L67" s="33" t="s">
        <v>39</v>
      </c>
      <c r="M67" s="33"/>
      <c r="N67" s="33"/>
      <c r="O67" s="33"/>
      <c r="P67" s="33"/>
      <c r="Q67" s="33"/>
      <c r="R67" s="33" t="s">
        <v>39</v>
      </c>
      <c r="S67" s="33"/>
      <c r="T67" s="33"/>
      <c r="U67" s="33"/>
      <c r="V67" s="33"/>
      <c r="W67" s="33"/>
      <c r="X67" s="31"/>
    </row>
    <row r="68" spans="1:24" ht="11.25" customHeight="1">
      <c r="A68" s="32" t="s">
        <v>124</v>
      </c>
      <c r="B68" s="33" t="s">
        <v>39</v>
      </c>
      <c r="C68" s="33"/>
      <c r="D68" s="33"/>
      <c r="E68" s="33"/>
      <c r="F68" s="33" t="s">
        <v>39</v>
      </c>
      <c r="G68" s="33"/>
      <c r="H68" s="33"/>
      <c r="I68" s="33" t="s">
        <v>39</v>
      </c>
      <c r="J68" s="33"/>
      <c r="K68" s="33"/>
      <c r="L68" s="33" t="s">
        <v>39</v>
      </c>
      <c r="M68" s="33"/>
      <c r="N68" s="33"/>
      <c r="O68" s="33"/>
      <c r="P68" s="33"/>
      <c r="Q68" s="33"/>
      <c r="R68" s="33" t="s">
        <v>39</v>
      </c>
      <c r="S68" s="33"/>
      <c r="T68" s="33"/>
      <c r="U68" s="33"/>
      <c r="V68" s="33"/>
      <c r="W68" s="33"/>
      <c r="X68" s="31"/>
    </row>
    <row r="69" spans="1:24" ht="10.5" customHeight="1">
      <c r="A69" s="32" t="s">
        <v>125</v>
      </c>
      <c r="B69" s="33" t="s">
        <v>126</v>
      </c>
      <c r="C69" s="33"/>
      <c r="D69" s="33"/>
      <c r="E69" s="33"/>
      <c r="F69" s="33" t="s">
        <v>39</v>
      </c>
      <c r="G69" s="33"/>
      <c r="H69" s="33"/>
      <c r="I69" s="33" t="s">
        <v>39</v>
      </c>
      <c r="J69" s="33"/>
      <c r="K69" s="33"/>
      <c r="L69" s="33" t="s">
        <v>39</v>
      </c>
      <c r="M69" s="33"/>
      <c r="N69" s="33"/>
      <c r="O69" s="33"/>
      <c r="P69" s="33"/>
      <c r="Q69" s="33"/>
      <c r="R69" s="33" t="s">
        <v>39</v>
      </c>
      <c r="S69" s="33"/>
      <c r="T69" s="33"/>
      <c r="U69" s="33"/>
      <c r="V69" s="33"/>
      <c r="W69" s="33"/>
      <c r="X69" s="31"/>
    </row>
    <row r="70" spans="1:24" ht="11.25" customHeight="1">
      <c r="A70" s="32" t="s">
        <v>127</v>
      </c>
      <c r="B70" s="33" t="s">
        <v>39</v>
      </c>
      <c r="C70" s="33"/>
      <c r="D70" s="33"/>
      <c r="E70" s="33"/>
      <c r="F70" s="33" t="s">
        <v>39</v>
      </c>
      <c r="G70" s="33"/>
      <c r="H70" s="33"/>
      <c r="I70" s="33" t="s">
        <v>39</v>
      </c>
      <c r="J70" s="33"/>
      <c r="K70" s="33"/>
      <c r="L70" s="33" t="s">
        <v>39</v>
      </c>
      <c r="M70" s="33"/>
      <c r="N70" s="33"/>
      <c r="O70" s="33"/>
      <c r="P70" s="33"/>
      <c r="Q70" s="33"/>
      <c r="R70" s="33" t="s">
        <v>39</v>
      </c>
      <c r="S70" s="33"/>
      <c r="T70" s="33"/>
      <c r="U70" s="33"/>
      <c r="V70" s="33"/>
      <c r="W70" s="33"/>
      <c r="X70" s="31"/>
    </row>
    <row r="71" spans="1:24" ht="11.25" customHeight="1">
      <c r="A71" s="34" t="s">
        <v>128</v>
      </c>
      <c r="B71" s="35" t="s">
        <v>39</v>
      </c>
      <c r="C71" s="35"/>
      <c r="D71" s="35"/>
      <c r="E71" s="35"/>
      <c r="F71" s="35" t="s">
        <v>39</v>
      </c>
      <c r="G71" s="35"/>
      <c r="H71" s="35"/>
      <c r="I71" s="35" t="s">
        <v>39</v>
      </c>
      <c r="J71" s="35"/>
      <c r="K71" s="35"/>
      <c r="L71" s="35" t="s">
        <v>39</v>
      </c>
      <c r="M71" s="35"/>
      <c r="N71" s="35"/>
      <c r="O71" s="35"/>
      <c r="P71" s="35"/>
      <c r="Q71" s="35"/>
      <c r="R71" s="35" t="s">
        <v>39</v>
      </c>
      <c r="S71" s="35"/>
      <c r="T71" s="35"/>
      <c r="U71" s="35"/>
      <c r="V71" s="35"/>
      <c r="W71" s="35"/>
      <c r="X71" s="31"/>
    </row>
    <row r="72" spans="1:24" ht="11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ht="10.5" customHeight="1">
      <c r="A73" s="6" t="s">
        <v>129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7"/>
    </row>
    <row r="74" spans="1:24" ht="45.75" customHeight="1">
      <c r="A74" s="6" t="s">
        <v>130</v>
      </c>
      <c r="B74" s="8" t="s">
        <v>96</v>
      </c>
      <c r="C74" s="8"/>
      <c r="D74" s="8" t="s">
        <v>97</v>
      </c>
      <c r="E74" s="8"/>
      <c r="F74" s="8"/>
      <c r="G74" s="8"/>
      <c r="H74" s="8" t="s">
        <v>98</v>
      </c>
      <c r="I74" s="8"/>
      <c r="J74" s="8" t="s">
        <v>131</v>
      </c>
      <c r="K74" s="8"/>
      <c r="L74" s="8"/>
      <c r="M74" s="8"/>
      <c r="N74" s="8" t="s">
        <v>132</v>
      </c>
      <c r="O74" s="8"/>
      <c r="P74" s="8"/>
      <c r="Q74" s="8"/>
      <c r="R74" s="8"/>
      <c r="S74" s="8"/>
      <c r="T74" s="8"/>
      <c r="U74" s="8" t="s">
        <v>133</v>
      </c>
      <c r="V74" s="8"/>
      <c r="W74" s="8"/>
      <c r="X74" s="7"/>
    </row>
    <row r="75" spans="1:24" ht="11.25" customHeight="1">
      <c r="A75" s="29" t="s">
        <v>134</v>
      </c>
      <c r="B75" s="30" t="s">
        <v>102</v>
      </c>
      <c r="C75" s="30"/>
      <c r="D75" s="30" t="s">
        <v>102</v>
      </c>
      <c r="E75" s="30"/>
      <c r="F75" s="30"/>
      <c r="G75" s="30"/>
      <c r="H75" s="30" t="s">
        <v>103</v>
      </c>
      <c r="I75" s="30"/>
      <c r="J75" s="30" t="s">
        <v>39</v>
      </c>
      <c r="K75" s="30"/>
      <c r="L75" s="30"/>
      <c r="M75" s="30"/>
      <c r="N75" s="30" t="s">
        <v>39</v>
      </c>
      <c r="O75" s="30"/>
      <c r="P75" s="30"/>
      <c r="Q75" s="30"/>
      <c r="R75" s="30"/>
      <c r="S75" s="30"/>
      <c r="T75" s="30"/>
      <c r="U75" s="30" t="s">
        <v>39</v>
      </c>
      <c r="V75" s="30"/>
      <c r="W75" s="30"/>
      <c r="X75" s="31"/>
    </row>
    <row r="76" spans="1:24" ht="11.25" customHeight="1">
      <c r="A76" s="37" t="s">
        <v>135</v>
      </c>
      <c r="B76" s="33" t="s">
        <v>102</v>
      </c>
      <c r="C76" s="33"/>
      <c r="D76" s="38" t="s">
        <v>102</v>
      </c>
      <c r="E76" s="38"/>
      <c r="F76" s="38"/>
      <c r="G76" s="38"/>
      <c r="H76" s="33" t="s">
        <v>103</v>
      </c>
      <c r="I76" s="33"/>
      <c r="J76" s="33" t="s">
        <v>39</v>
      </c>
      <c r="K76" s="33"/>
      <c r="L76" s="33"/>
      <c r="M76" s="33"/>
      <c r="N76" s="33" t="s">
        <v>39</v>
      </c>
      <c r="O76" s="33"/>
      <c r="P76" s="33"/>
      <c r="Q76" s="33"/>
      <c r="R76" s="33"/>
      <c r="S76" s="33"/>
      <c r="T76" s="33"/>
      <c r="U76" s="38" t="s">
        <v>39</v>
      </c>
      <c r="V76" s="38"/>
      <c r="W76" s="38"/>
      <c r="X76" s="31"/>
    </row>
    <row r="77" spans="1:24" ht="11.25" customHeight="1">
      <c r="A77" s="37" t="s">
        <v>136</v>
      </c>
      <c r="B77" s="33" t="s">
        <v>39</v>
      </c>
      <c r="C77" s="33"/>
      <c r="D77" s="38" t="s">
        <v>39</v>
      </c>
      <c r="E77" s="38"/>
      <c r="F77" s="38"/>
      <c r="G77" s="38"/>
      <c r="H77" s="33" t="s">
        <v>39</v>
      </c>
      <c r="I77" s="33"/>
      <c r="J77" s="38" t="s">
        <v>39</v>
      </c>
      <c r="K77" s="38"/>
      <c r="L77" s="38"/>
      <c r="M77" s="38"/>
      <c r="N77" s="33" t="s">
        <v>39</v>
      </c>
      <c r="O77" s="33"/>
      <c r="P77" s="33"/>
      <c r="Q77" s="33"/>
      <c r="R77" s="33"/>
      <c r="S77" s="33"/>
      <c r="T77" s="33"/>
      <c r="U77" s="38" t="s">
        <v>39</v>
      </c>
      <c r="V77" s="38"/>
      <c r="W77" s="38"/>
      <c r="X77" s="31"/>
    </row>
    <row r="78" spans="1:24" ht="10.5" customHeight="1">
      <c r="A78" s="37" t="s">
        <v>137</v>
      </c>
      <c r="B78" s="39" t="s">
        <v>39</v>
      </c>
      <c r="C78" s="39"/>
      <c r="D78" s="38" t="s">
        <v>39</v>
      </c>
      <c r="E78" s="38"/>
      <c r="F78" s="38"/>
      <c r="G78" s="38"/>
      <c r="H78" s="39" t="s">
        <v>39</v>
      </c>
      <c r="I78" s="39"/>
      <c r="J78" s="38" t="s">
        <v>39</v>
      </c>
      <c r="K78" s="38"/>
      <c r="L78" s="38"/>
      <c r="M78" s="38"/>
      <c r="N78" s="39" t="s">
        <v>39</v>
      </c>
      <c r="O78" s="39"/>
      <c r="P78" s="39"/>
      <c r="Q78" s="39"/>
      <c r="R78" s="39"/>
      <c r="S78" s="39"/>
      <c r="T78" s="39"/>
      <c r="U78" s="38" t="s">
        <v>39</v>
      </c>
      <c r="V78" s="38"/>
      <c r="W78" s="38"/>
      <c r="X78" s="31"/>
    </row>
    <row r="79" spans="1:24" ht="11.25" customHeight="1">
      <c r="A79" s="37" t="s">
        <v>138</v>
      </c>
      <c r="B79" s="39" t="s">
        <v>39</v>
      </c>
      <c r="C79" s="39"/>
      <c r="D79" s="38" t="s">
        <v>39</v>
      </c>
      <c r="E79" s="38"/>
      <c r="F79" s="38"/>
      <c r="G79" s="38"/>
      <c r="H79" s="39" t="s">
        <v>39</v>
      </c>
      <c r="I79" s="39"/>
      <c r="J79" s="38" t="s">
        <v>39</v>
      </c>
      <c r="K79" s="38"/>
      <c r="L79" s="38"/>
      <c r="M79" s="38"/>
      <c r="N79" s="39" t="s">
        <v>39</v>
      </c>
      <c r="O79" s="39"/>
      <c r="P79" s="39"/>
      <c r="Q79" s="39"/>
      <c r="R79" s="39"/>
      <c r="S79" s="39"/>
      <c r="T79" s="39"/>
      <c r="U79" s="38" t="s">
        <v>39</v>
      </c>
      <c r="V79" s="38"/>
      <c r="W79" s="38"/>
      <c r="X79" s="31"/>
    </row>
    <row r="80" spans="1:24" ht="11.25" customHeight="1">
      <c r="A80" s="37" t="s">
        <v>139</v>
      </c>
      <c r="B80" s="33" t="s">
        <v>102</v>
      </c>
      <c r="C80" s="33"/>
      <c r="D80" s="38" t="s">
        <v>102</v>
      </c>
      <c r="E80" s="38"/>
      <c r="F80" s="38"/>
      <c r="G80" s="38"/>
      <c r="H80" s="33" t="s">
        <v>103</v>
      </c>
      <c r="I80" s="33"/>
      <c r="J80" s="38" t="s">
        <v>39</v>
      </c>
      <c r="K80" s="38"/>
      <c r="L80" s="38"/>
      <c r="M80" s="38"/>
      <c r="N80" s="33" t="s">
        <v>39</v>
      </c>
      <c r="O80" s="33"/>
      <c r="P80" s="33"/>
      <c r="Q80" s="33"/>
      <c r="R80" s="33"/>
      <c r="S80" s="33"/>
      <c r="T80" s="33"/>
      <c r="U80" s="40" t="s">
        <v>39</v>
      </c>
      <c r="V80" s="40"/>
      <c r="W80" s="40"/>
      <c r="X80" s="36"/>
    </row>
    <row r="81" spans="1:24" ht="10.5" customHeight="1">
      <c r="A81" s="41" t="s">
        <v>140</v>
      </c>
      <c r="B81" s="33" t="s">
        <v>39</v>
      </c>
      <c r="C81" s="33"/>
      <c r="D81" s="38" t="s">
        <v>39</v>
      </c>
      <c r="E81" s="38"/>
      <c r="F81" s="38"/>
      <c r="G81" s="38"/>
      <c r="H81" s="33" t="s">
        <v>39</v>
      </c>
      <c r="I81" s="33"/>
      <c r="J81" s="38" t="s">
        <v>39</v>
      </c>
      <c r="K81" s="38"/>
      <c r="L81" s="38"/>
      <c r="M81" s="38"/>
      <c r="N81" s="33" t="s">
        <v>39</v>
      </c>
      <c r="O81" s="33"/>
      <c r="P81" s="33"/>
      <c r="Q81" s="33"/>
      <c r="R81" s="33"/>
      <c r="S81" s="33"/>
      <c r="T81" s="33"/>
      <c r="U81" s="40" t="s">
        <v>39</v>
      </c>
      <c r="V81" s="40"/>
      <c r="W81" s="40"/>
      <c r="X81" s="36"/>
    </row>
    <row r="82" spans="1:24" ht="11.25" customHeight="1">
      <c r="A82" s="42" t="s">
        <v>141</v>
      </c>
      <c r="B82" s="35" t="s">
        <v>39</v>
      </c>
      <c r="C82" s="35"/>
      <c r="D82" s="43" t="s">
        <v>39</v>
      </c>
      <c r="E82" s="43"/>
      <c r="F82" s="43"/>
      <c r="G82" s="43"/>
      <c r="H82" s="35" t="s">
        <v>39</v>
      </c>
      <c r="I82" s="35"/>
      <c r="J82" s="35" t="s">
        <v>39</v>
      </c>
      <c r="K82" s="35"/>
      <c r="L82" s="35"/>
      <c r="M82" s="35"/>
      <c r="N82" s="35" t="s">
        <v>39</v>
      </c>
      <c r="O82" s="35"/>
      <c r="P82" s="35"/>
      <c r="Q82" s="35"/>
      <c r="R82" s="35"/>
      <c r="S82" s="35"/>
      <c r="T82" s="35"/>
      <c r="U82" s="44" t="s">
        <v>39</v>
      </c>
      <c r="V82" s="44"/>
      <c r="W82" s="44"/>
      <c r="X82" s="36"/>
    </row>
    <row r="83" spans="1:23" ht="11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4" ht="11.25" customHeight="1">
      <c r="A84" s="1" t="s"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1.25" customHeight="1">
      <c r="A85" s="1" t="s">
        <v>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1.25" customHeight="1">
      <c r="A86" s="2" t="s">
        <v>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1.25" customHeight="1">
      <c r="A87" s="1" t="s">
        <v>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1.25" customHeight="1">
      <c r="A88" s="1" t="s">
        <v>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1.25" customHeight="1"/>
    <row r="90" spans="1:23" ht="11.25" customHeight="1">
      <c r="A90" s="3" t="s">
        <v>5</v>
      </c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 t="s">
        <v>6</v>
      </c>
      <c r="Q90" s="5"/>
      <c r="R90" s="5"/>
      <c r="S90" s="5"/>
      <c r="T90" s="5"/>
      <c r="U90" s="5"/>
      <c r="V90" s="5"/>
      <c r="W90" s="5"/>
    </row>
    <row r="91" spans="1:24" ht="28.5" customHeight="1">
      <c r="A91" s="6" t="s">
        <v>142</v>
      </c>
      <c r="B91" s="8" t="s">
        <v>143</v>
      </c>
      <c r="C91" s="8"/>
      <c r="D91" s="8"/>
      <c r="E91" s="8"/>
      <c r="F91" s="8"/>
      <c r="G91" s="8" t="s">
        <v>144</v>
      </c>
      <c r="H91" s="8"/>
      <c r="I91" s="8"/>
      <c r="J91" s="8"/>
      <c r="K91" s="8" t="s">
        <v>145</v>
      </c>
      <c r="L91" s="8"/>
      <c r="M91" s="8"/>
      <c r="N91" s="8"/>
      <c r="O91" s="8"/>
      <c r="P91" s="8"/>
      <c r="Q91" s="8"/>
      <c r="R91" s="8"/>
      <c r="S91" s="8" t="s">
        <v>146</v>
      </c>
      <c r="T91" s="8"/>
      <c r="U91" s="8"/>
      <c r="V91" s="8"/>
      <c r="W91" s="8"/>
      <c r="X91" s="7"/>
    </row>
    <row r="92" spans="1:24" ht="11.25" customHeight="1">
      <c r="A92" s="29" t="s">
        <v>147</v>
      </c>
      <c r="B92" s="30" t="s">
        <v>148</v>
      </c>
      <c r="C92" s="30"/>
      <c r="D92" s="30"/>
      <c r="E92" s="30"/>
      <c r="F92" s="30"/>
      <c r="G92" s="30" t="s">
        <v>102</v>
      </c>
      <c r="H92" s="30"/>
      <c r="I92" s="30"/>
      <c r="J92" s="30"/>
      <c r="K92" s="30" t="s">
        <v>102</v>
      </c>
      <c r="L92" s="30"/>
      <c r="M92" s="30"/>
      <c r="N92" s="30"/>
      <c r="O92" s="30"/>
      <c r="P92" s="30"/>
      <c r="Q92" s="30"/>
      <c r="R92" s="30"/>
      <c r="S92" s="30">
        <v>70.63</v>
      </c>
      <c r="T92" s="30"/>
      <c r="U92" s="30"/>
      <c r="V92" s="30"/>
      <c r="W92" s="30"/>
      <c r="X92" s="31"/>
    </row>
    <row r="93" spans="1:24" ht="11.25" customHeight="1">
      <c r="A93" s="32" t="s">
        <v>149</v>
      </c>
      <c r="B93" s="33" t="s">
        <v>39</v>
      </c>
      <c r="C93" s="33"/>
      <c r="D93" s="33"/>
      <c r="E93" s="33"/>
      <c r="F93" s="33"/>
      <c r="G93" s="33" t="s">
        <v>39</v>
      </c>
      <c r="H93" s="33"/>
      <c r="I93" s="33"/>
      <c r="J93" s="33"/>
      <c r="K93" s="33" t="s">
        <v>39</v>
      </c>
      <c r="L93" s="33"/>
      <c r="M93" s="33"/>
      <c r="N93" s="33"/>
      <c r="O93" s="33"/>
      <c r="P93" s="33"/>
      <c r="Q93" s="33"/>
      <c r="R93" s="33"/>
      <c r="S93" s="33" t="s">
        <v>39</v>
      </c>
      <c r="T93" s="33"/>
      <c r="U93" s="33"/>
      <c r="V93" s="33"/>
      <c r="W93" s="33"/>
      <c r="X93" s="31"/>
    </row>
    <row r="94" spans="1:24" ht="10.5" customHeight="1">
      <c r="A94" s="46" t="s">
        <v>150</v>
      </c>
      <c r="B94" s="35" t="s">
        <v>39</v>
      </c>
      <c r="C94" s="35"/>
      <c r="D94" s="35"/>
      <c r="E94" s="35"/>
      <c r="F94" s="35"/>
      <c r="G94" s="35" t="s">
        <v>39</v>
      </c>
      <c r="H94" s="35"/>
      <c r="I94" s="35"/>
      <c r="J94" s="35"/>
      <c r="K94" s="35" t="s">
        <v>39</v>
      </c>
      <c r="L94" s="35"/>
      <c r="M94" s="35"/>
      <c r="N94" s="35"/>
      <c r="O94" s="35"/>
      <c r="P94" s="35"/>
      <c r="Q94" s="35"/>
      <c r="R94" s="35"/>
      <c r="S94" s="35" t="s">
        <v>39</v>
      </c>
      <c r="T94" s="35"/>
      <c r="U94" s="35"/>
      <c r="V94" s="35"/>
      <c r="W94" s="35"/>
      <c r="X94" s="31"/>
    </row>
    <row r="95" spans="1:23" ht="11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4" ht="29.25" customHeight="1">
      <c r="A96" s="6" t="s">
        <v>151</v>
      </c>
      <c r="B96" s="8" t="s">
        <v>152</v>
      </c>
      <c r="C96" s="8"/>
      <c r="D96" s="8"/>
      <c r="E96" s="8" t="s">
        <v>153</v>
      </c>
      <c r="F96" s="8"/>
      <c r="G96" s="8"/>
      <c r="H96" s="8"/>
      <c r="I96" s="8" t="s">
        <v>154</v>
      </c>
      <c r="J96" s="8"/>
      <c r="K96" s="8"/>
      <c r="L96" s="8"/>
      <c r="M96" s="8" t="s">
        <v>155</v>
      </c>
      <c r="N96" s="8"/>
      <c r="O96" s="8"/>
      <c r="P96" s="8"/>
      <c r="Q96" s="8"/>
      <c r="R96" s="8"/>
      <c r="S96" s="8"/>
      <c r="T96" s="8" t="s">
        <v>156</v>
      </c>
      <c r="U96" s="8"/>
      <c r="V96" s="8"/>
      <c r="W96" s="8"/>
      <c r="X96" s="7"/>
    </row>
    <row r="97" spans="1:24" ht="10.5" customHeight="1">
      <c r="A97" s="47" t="s">
        <v>157</v>
      </c>
      <c r="B97" s="48">
        <v>4622233.77</v>
      </c>
      <c r="C97" s="48"/>
      <c r="D97" s="48"/>
      <c r="E97" s="48">
        <f>I33-G92</f>
        <v>13258864.859999996</v>
      </c>
      <c r="F97" s="48"/>
      <c r="G97" s="48"/>
      <c r="H97" s="48"/>
      <c r="I97" s="48">
        <f>E97</f>
        <v>13258864.859999996</v>
      </c>
      <c r="J97" s="48"/>
      <c r="K97" s="48"/>
      <c r="L97" s="48"/>
      <c r="M97" s="48">
        <f>I97-B97</f>
        <v>8636631.089999996</v>
      </c>
      <c r="N97" s="48"/>
      <c r="O97" s="48"/>
      <c r="P97" s="48"/>
      <c r="Q97" s="48"/>
      <c r="R97" s="48"/>
      <c r="S97" s="48"/>
      <c r="T97" s="48">
        <f>I97/I33*100</f>
        <v>28.684972553752893</v>
      </c>
      <c r="U97" s="48"/>
      <c r="V97" s="48"/>
      <c r="W97" s="48"/>
      <c r="X97" s="31"/>
    </row>
    <row r="98" spans="1:23" ht="11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4" ht="51.75" customHeight="1">
      <c r="A99" s="6" t="s">
        <v>158</v>
      </c>
      <c r="B99" s="8" t="s">
        <v>159</v>
      </c>
      <c r="C99" s="8" t="s">
        <v>160</v>
      </c>
      <c r="D99" s="8"/>
      <c r="E99" s="8"/>
      <c r="F99" s="8"/>
      <c r="G99" s="8"/>
      <c r="H99" s="8" t="s">
        <v>161</v>
      </c>
      <c r="I99" s="8"/>
      <c r="J99" s="8"/>
      <c r="K99" s="8" t="s">
        <v>162</v>
      </c>
      <c r="L99" s="8"/>
      <c r="M99" s="8"/>
      <c r="N99" s="8"/>
      <c r="O99" s="8" t="s">
        <v>163</v>
      </c>
      <c r="P99" s="8"/>
      <c r="Q99" s="8"/>
      <c r="R99" s="8"/>
      <c r="S99" s="8"/>
      <c r="T99" s="8"/>
      <c r="U99" s="8"/>
      <c r="V99" s="8" t="s">
        <v>164</v>
      </c>
      <c r="W99" s="8"/>
      <c r="X99" s="7"/>
    </row>
    <row r="100" spans="1:24" ht="11.25" customHeight="1">
      <c r="A100" s="29" t="s">
        <v>165</v>
      </c>
      <c r="B100" s="30" t="s">
        <v>39</v>
      </c>
      <c r="C100" s="30" t="s">
        <v>39</v>
      </c>
      <c r="D100" s="30"/>
      <c r="E100" s="30"/>
      <c r="F100" s="30"/>
      <c r="G100" s="30"/>
      <c r="H100" s="30" t="s">
        <v>39</v>
      </c>
      <c r="I100" s="30"/>
      <c r="J100" s="30"/>
      <c r="K100" s="30" t="s">
        <v>39</v>
      </c>
      <c r="L100" s="30"/>
      <c r="M100" s="30"/>
      <c r="N100" s="30"/>
      <c r="O100" s="30" t="s">
        <v>39</v>
      </c>
      <c r="P100" s="30"/>
      <c r="Q100" s="30"/>
      <c r="R100" s="30"/>
      <c r="S100" s="30"/>
      <c r="T100" s="30"/>
      <c r="U100" s="30"/>
      <c r="V100" s="30" t="s">
        <v>39</v>
      </c>
      <c r="W100" s="30"/>
      <c r="X100" s="31"/>
    </row>
    <row r="101" spans="1:24" ht="10.5" customHeight="1">
      <c r="A101" s="32" t="s">
        <v>166</v>
      </c>
      <c r="B101" s="33" t="s">
        <v>39</v>
      </c>
      <c r="C101" s="33" t="s">
        <v>39</v>
      </c>
      <c r="D101" s="33"/>
      <c r="E101" s="33"/>
      <c r="F101" s="33"/>
      <c r="G101" s="33"/>
      <c r="H101" s="33" t="s">
        <v>39</v>
      </c>
      <c r="I101" s="33"/>
      <c r="J101" s="33"/>
      <c r="K101" s="33" t="s">
        <v>39</v>
      </c>
      <c r="L101" s="33"/>
      <c r="M101" s="33"/>
      <c r="N101" s="33"/>
      <c r="O101" s="33" t="s">
        <v>39</v>
      </c>
      <c r="P101" s="33"/>
      <c r="Q101" s="33"/>
      <c r="R101" s="33"/>
      <c r="S101" s="33"/>
      <c r="T101" s="33"/>
      <c r="U101" s="33"/>
      <c r="V101" s="33" t="s">
        <v>39</v>
      </c>
      <c r="W101" s="33"/>
      <c r="X101" s="31"/>
    </row>
    <row r="102" spans="1:24" ht="11.25" customHeight="1">
      <c r="A102" s="46" t="s">
        <v>167</v>
      </c>
      <c r="B102" s="35" t="s">
        <v>39</v>
      </c>
      <c r="C102" s="35" t="s">
        <v>39</v>
      </c>
      <c r="D102" s="35"/>
      <c r="E102" s="35"/>
      <c r="F102" s="35"/>
      <c r="G102" s="35"/>
      <c r="H102" s="35" t="s">
        <v>39</v>
      </c>
      <c r="I102" s="35"/>
      <c r="J102" s="35"/>
      <c r="K102" s="35" t="s">
        <v>39</v>
      </c>
      <c r="L102" s="35"/>
      <c r="M102" s="35"/>
      <c r="N102" s="35"/>
      <c r="O102" s="35" t="s">
        <v>39</v>
      </c>
      <c r="P102" s="35"/>
      <c r="Q102" s="35"/>
      <c r="R102" s="35"/>
      <c r="S102" s="35"/>
      <c r="T102" s="35"/>
      <c r="U102" s="35"/>
      <c r="V102" s="35" t="s">
        <v>39</v>
      </c>
      <c r="W102" s="35"/>
      <c r="X102" s="31"/>
    </row>
    <row r="103" spans="1:23" ht="11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4" ht="11.25" customHeight="1">
      <c r="A104" s="6" t="s">
        <v>168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7"/>
    </row>
    <row r="105" spans="1:24" ht="34.5" customHeight="1">
      <c r="A105" s="8" t="s">
        <v>169</v>
      </c>
      <c r="B105" s="8" t="s">
        <v>95</v>
      </c>
      <c r="C105" s="8"/>
      <c r="D105" s="8"/>
      <c r="E105" s="8"/>
      <c r="F105" s="8" t="s">
        <v>96</v>
      </c>
      <c r="G105" s="8"/>
      <c r="H105" s="8"/>
      <c r="I105" s="8" t="s">
        <v>97</v>
      </c>
      <c r="J105" s="8"/>
      <c r="K105" s="8"/>
      <c r="L105" s="8" t="s">
        <v>98</v>
      </c>
      <c r="M105" s="8"/>
      <c r="N105" s="8"/>
      <c r="O105" s="8"/>
      <c r="P105" s="8"/>
      <c r="Q105" s="8"/>
      <c r="R105" s="8" t="s">
        <v>99</v>
      </c>
      <c r="S105" s="8"/>
      <c r="T105" s="8"/>
      <c r="U105" s="8"/>
      <c r="V105" s="8"/>
      <c r="W105" s="8"/>
      <c r="X105" s="7"/>
    </row>
    <row r="106" spans="1:24" ht="11.25" customHeight="1">
      <c r="A106" s="29" t="s">
        <v>170</v>
      </c>
      <c r="B106" s="30">
        <f>B107+B108+B109+B110+B111+B113</f>
        <v>105302795.47999999</v>
      </c>
      <c r="C106" s="30"/>
      <c r="D106" s="30"/>
      <c r="E106" s="30"/>
      <c r="F106" s="30">
        <f>F107+F108+F109+F110+F111+F113</f>
        <v>67825241.7</v>
      </c>
      <c r="G106" s="30"/>
      <c r="H106" s="30"/>
      <c r="I106" s="30" t="s">
        <v>171</v>
      </c>
      <c r="J106" s="30"/>
      <c r="K106" s="30"/>
      <c r="L106" s="30" t="s">
        <v>172</v>
      </c>
      <c r="M106" s="30"/>
      <c r="N106" s="30"/>
      <c r="O106" s="30"/>
      <c r="P106" s="30"/>
      <c r="Q106" s="30"/>
      <c r="R106" s="49" t="s">
        <v>39</v>
      </c>
      <c r="S106" s="49"/>
      <c r="T106" s="49"/>
      <c r="U106" s="49"/>
      <c r="V106" s="49"/>
      <c r="W106" s="49"/>
      <c r="X106" s="31"/>
    </row>
    <row r="107" spans="1:24" ht="10.5" customHeight="1">
      <c r="A107" s="32" t="s">
        <v>173</v>
      </c>
      <c r="B107" s="33">
        <f>34215490.15+2679500</f>
        <v>36894990.15</v>
      </c>
      <c r="C107" s="33"/>
      <c r="D107" s="33"/>
      <c r="E107" s="33"/>
      <c r="F107" s="33">
        <f>28571038.3+2546437.61</f>
        <v>31117475.91</v>
      </c>
      <c r="G107" s="33"/>
      <c r="H107" s="33"/>
      <c r="I107" s="33" t="s">
        <v>174</v>
      </c>
      <c r="J107" s="33"/>
      <c r="K107" s="33"/>
      <c r="L107" s="33" t="s">
        <v>175</v>
      </c>
      <c r="M107" s="33"/>
      <c r="N107" s="33"/>
      <c r="O107" s="33"/>
      <c r="P107" s="33"/>
      <c r="Q107" s="33"/>
      <c r="R107" s="38" t="s">
        <v>39</v>
      </c>
      <c r="S107" s="38"/>
      <c r="T107" s="38"/>
      <c r="U107" s="38"/>
      <c r="V107" s="38"/>
      <c r="W107" s="38"/>
      <c r="X107" s="31"/>
    </row>
    <row r="108" spans="1:24" ht="11.25" customHeight="1">
      <c r="A108" s="32" t="s">
        <v>176</v>
      </c>
      <c r="B108" s="33" t="s">
        <v>177</v>
      </c>
      <c r="C108" s="33"/>
      <c r="D108" s="33"/>
      <c r="E108" s="33"/>
      <c r="F108" s="33" t="s">
        <v>178</v>
      </c>
      <c r="G108" s="33"/>
      <c r="H108" s="33"/>
      <c r="I108" s="33" t="s">
        <v>179</v>
      </c>
      <c r="J108" s="33"/>
      <c r="K108" s="33"/>
      <c r="L108" s="38" t="s">
        <v>180</v>
      </c>
      <c r="M108" s="38"/>
      <c r="N108" s="38"/>
      <c r="O108" s="38"/>
      <c r="P108" s="38"/>
      <c r="Q108" s="38"/>
      <c r="R108" s="38" t="s">
        <v>39</v>
      </c>
      <c r="S108" s="38"/>
      <c r="T108" s="38"/>
      <c r="U108" s="38"/>
      <c r="V108" s="38"/>
      <c r="W108" s="38"/>
      <c r="X108" s="31"/>
    </row>
    <row r="109" spans="1:24" ht="11.25" customHeight="1">
      <c r="A109" s="32" t="s">
        <v>181</v>
      </c>
      <c r="B109" s="33" t="s">
        <v>182</v>
      </c>
      <c r="C109" s="33"/>
      <c r="D109" s="33"/>
      <c r="E109" s="33"/>
      <c r="F109" s="38" t="s">
        <v>183</v>
      </c>
      <c r="G109" s="38"/>
      <c r="H109" s="38"/>
      <c r="I109" s="33" t="s">
        <v>183</v>
      </c>
      <c r="J109" s="33"/>
      <c r="K109" s="33"/>
      <c r="L109" s="38" t="s">
        <v>184</v>
      </c>
      <c r="M109" s="38"/>
      <c r="N109" s="38"/>
      <c r="O109" s="38"/>
      <c r="P109" s="38"/>
      <c r="Q109" s="38"/>
      <c r="R109" s="38" t="s">
        <v>39</v>
      </c>
      <c r="S109" s="38"/>
      <c r="T109" s="38"/>
      <c r="U109" s="38"/>
      <c r="V109" s="38"/>
      <c r="W109" s="38"/>
      <c r="X109" s="31"/>
    </row>
    <row r="110" spans="1:24" ht="11.25" customHeight="1">
      <c r="A110" s="37" t="s">
        <v>185</v>
      </c>
      <c r="B110" s="33" t="s">
        <v>186</v>
      </c>
      <c r="C110" s="33"/>
      <c r="D110" s="33"/>
      <c r="E110" s="33"/>
      <c r="F110" s="38" t="s">
        <v>187</v>
      </c>
      <c r="G110" s="38"/>
      <c r="H110" s="38"/>
      <c r="I110" s="33" t="s">
        <v>188</v>
      </c>
      <c r="J110" s="33"/>
      <c r="K110" s="33"/>
      <c r="L110" s="38" t="s">
        <v>188</v>
      </c>
      <c r="M110" s="38"/>
      <c r="N110" s="38"/>
      <c r="O110" s="38"/>
      <c r="P110" s="38"/>
      <c r="Q110" s="38"/>
      <c r="R110" s="38" t="s">
        <v>39</v>
      </c>
      <c r="S110" s="38"/>
      <c r="T110" s="38"/>
      <c r="U110" s="38"/>
      <c r="V110" s="38"/>
      <c r="W110" s="38"/>
      <c r="X110" s="31"/>
    </row>
    <row r="111" spans="1:24" ht="10.5" customHeight="1">
      <c r="A111" s="37" t="s">
        <v>189</v>
      </c>
      <c r="B111" s="33" t="s">
        <v>190</v>
      </c>
      <c r="C111" s="33"/>
      <c r="D111" s="33"/>
      <c r="E111" s="33"/>
      <c r="F111" s="38" t="s">
        <v>191</v>
      </c>
      <c r="G111" s="38"/>
      <c r="H111" s="38"/>
      <c r="I111" s="33" t="s">
        <v>192</v>
      </c>
      <c r="J111" s="33"/>
      <c r="K111" s="33"/>
      <c r="L111" s="38" t="s">
        <v>193</v>
      </c>
      <c r="M111" s="38"/>
      <c r="N111" s="38"/>
      <c r="O111" s="38"/>
      <c r="P111" s="38"/>
      <c r="Q111" s="38"/>
      <c r="R111" s="38" t="s">
        <v>39</v>
      </c>
      <c r="S111" s="38"/>
      <c r="T111" s="38"/>
      <c r="U111" s="38"/>
      <c r="V111" s="38"/>
      <c r="W111" s="38"/>
      <c r="X111" s="31"/>
    </row>
    <row r="112" spans="1:24" ht="11.25" customHeight="1">
      <c r="A112" s="37" t="s">
        <v>194</v>
      </c>
      <c r="B112" s="33" t="s">
        <v>39</v>
      </c>
      <c r="C112" s="33"/>
      <c r="D112" s="33"/>
      <c r="E112" s="33"/>
      <c r="F112" s="38" t="s">
        <v>39</v>
      </c>
      <c r="G112" s="38"/>
      <c r="H112" s="38"/>
      <c r="I112" s="33" t="s">
        <v>39</v>
      </c>
      <c r="J112" s="33"/>
      <c r="K112" s="33"/>
      <c r="L112" s="38" t="s">
        <v>39</v>
      </c>
      <c r="M112" s="38"/>
      <c r="N112" s="38"/>
      <c r="O112" s="38"/>
      <c r="P112" s="38"/>
      <c r="Q112" s="38"/>
      <c r="R112" s="38" t="s">
        <v>39</v>
      </c>
      <c r="S112" s="38"/>
      <c r="T112" s="38"/>
      <c r="U112" s="38"/>
      <c r="V112" s="38"/>
      <c r="W112" s="38"/>
      <c r="X112" s="31"/>
    </row>
    <row r="113" spans="1:24" ht="11.25" customHeight="1">
      <c r="A113" s="50" t="s">
        <v>195</v>
      </c>
      <c r="B113" s="51" t="s">
        <v>196</v>
      </c>
      <c r="C113" s="51"/>
      <c r="D113" s="51"/>
      <c r="E113" s="51"/>
      <c r="F113" s="52" t="s">
        <v>197</v>
      </c>
      <c r="G113" s="52"/>
      <c r="H113" s="52"/>
      <c r="I113" s="51" t="s">
        <v>198</v>
      </c>
      <c r="J113" s="51"/>
      <c r="K113" s="51"/>
      <c r="L113" s="52" t="s">
        <v>199</v>
      </c>
      <c r="M113" s="52"/>
      <c r="N113" s="52"/>
      <c r="O113" s="52"/>
      <c r="P113" s="52"/>
      <c r="Q113" s="52"/>
      <c r="R113" s="52" t="s">
        <v>39</v>
      </c>
      <c r="S113" s="52"/>
      <c r="T113" s="52"/>
      <c r="U113" s="52"/>
      <c r="V113" s="52"/>
      <c r="W113" s="52"/>
      <c r="X113" s="31"/>
    </row>
    <row r="114" spans="1:24" ht="11.25" customHeight="1">
      <c r="A114" s="53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6"/>
    </row>
    <row r="115" spans="1:24" ht="14.25" customHeight="1">
      <c r="A115" s="6" t="s">
        <v>200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31"/>
    </row>
    <row r="116" spans="1:24" ht="34.5" customHeight="1">
      <c r="A116" s="8" t="s">
        <v>201</v>
      </c>
      <c r="B116" s="8" t="s">
        <v>95</v>
      </c>
      <c r="C116" s="8"/>
      <c r="D116" s="8"/>
      <c r="E116" s="8"/>
      <c r="F116" s="8" t="s">
        <v>96</v>
      </c>
      <c r="G116" s="8"/>
      <c r="H116" s="8"/>
      <c r="I116" s="8" t="s">
        <v>97</v>
      </c>
      <c r="J116" s="8"/>
      <c r="K116" s="8"/>
      <c r="L116" s="8" t="s">
        <v>98</v>
      </c>
      <c r="M116" s="8"/>
      <c r="N116" s="8"/>
      <c r="O116" s="8"/>
      <c r="P116" s="8"/>
      <c r="Q116" s="8"/>
      <c r="R116" s="8" t="s">
        <v>99</v>
      </c>
      <c r="S116" s="8"/>
      <c r="T116" s="8"/>
      <c r="U116" s="8"/>
      <c r="V116" s="8"/>
      <c r="W116" s="8"/>
      <c r="X116" s="31"/>
    </row>
    <row r="117" spans="1:24" ht="11.25" customHeight="1">
      <c r="A117" s="37"/>
      <c r="B117" s="39"/>
      <c r="C117" s="39"/>
      <c r="D117" s="39"/>
      <c r="E117" s="39"/>
      <c r="F117" s="54"/>
      <c r="G117" s="39"/>
      <c r="H117" s="55"/>
      <c r="I117" s="39"/>
      <c r="J117" s="39"/>
      <c r="K117" s="39"/>
      <c r="L117" s="54"/>
      <c r="M117" s="39"/>
      <c r="N117" s="39"/>
      <c r="O117" s="39"/>
      <c r="P117" s="39"/>
      <c r="Q117" s="55"/>
      <c r="R117" s="54"/>
      <c r="S117" s="39"/>
      <c r="T117" s="39"/>
      <c r="U117" s="39"/>
      <c r="V117" s="39"/>
      <c r="W117" s="55"/>
      <c r="X117" s="31"/>
    </row>
    <row r="118" spans="1:24" ht="11.25" customHeight="1">
      <c r="A118" s="37" t="s">
        <v>202</v>
      </c>
      <c r="B118" s="39">
        <f>B119+B122</f>
        <v>265302795.48</v>
      </c>
      <c r="C118" s="39"/>
      <c r="D118" s="39"/>
      <c r="E118" s="39"/>
      <c r="F118" s="38">
        <f>F119+F122</f>
        <v>100788714.46000001</v>
      </c>
      <c r="G118" s="38"/>
      <c r="H118" s="38"/>
      <c r="I118" s="39">
        <f>I119+I122</f>
        <v>70248723.87</v>
      </c>
      <c r="J118" s="39"/>
      <c r="K118" s="39"/>
      <c r="L118" s="38">
        <f>L119+L122</f>
        <v>65785743.24</v>
      </c>
      <c r="M118" s="38"/>
      <c r="N118" s="38"/>
      <c r="O118" s="38"/>
      <c r="P118" s="38"/>
      <c r="Q118" s="38"/>
      <c r="R118" s="38" t="s">
        <v>39</v>
      </c>
      <c r="S118" s="38"/>
      <c r="T118" s="38"/>
      <c r="U118" s="38"/>
      <c r="V118" s="38"/>
      <c r="W118" s="38"/>
      <c r="X118" s="31"/>
    </row>
    <row r="119" spans="1:24" ht="11.25" customHeight="1">
      <c r="A119" s="37" t="s">
        <v>203</v>
      </c>
      <c r="B119" s="39">
        <f>B120+B121</f>
        <v>90390590.15</v>
      </c>
      <c r="C119" s="39"/>
      <c r="D119" s="39"/>
      <c r="E119" s="39"/>
      <c r="F119" s="38">
        <f>F120+F121</f>
        <v>35190181.59</v>
      </c>
      <c r="G119" s="38"/>
      <c r="H119" s="38"/>
      <c r="I119" s="39">
        <f>I120+I121</f>
        <v>18001733.08</v>
      </c>
      <c r="J119" s="39"/>
      <c r="K119" s="39"/>
      <c r="L119" s="38">
        <f>L120+L121</f>
        <v>16456547.46</v>
      </c>
      <c r="M119" s="38"/>
      <c r="N119" s="38"/>
      <c r="O119" s="38"/>
      <c r="P119" s="38"/>
      <c r="Q119" s="38"/>
      <c r="R119" s="38" t="s">
        <v>39</v>
      </c>
      <c r="S119" s="38"/>
      <c r="T119" s="38"/>
      <c r="U119" s="38"/>
      <c r="V119" s="38"/>
      <c r="W119" s="38"/>
      <c r="X119" s="31"/>
    </row>
    <row r="120" spans="1:24" ht="11.25" customHeight="1">
      <c r="A120" s="37" t="s">
        <v>204</v>
      </c>
      <c r="B120" s="33">
        <f>38034845.15+2679500</f>
        <v>40714345.15</v>
      </c>
      <c r="C120" s="33"/>
      <c r="D120" s="33"/>
      <c r="E120" s="33"/>
      <c r="F120" s="38">
        <f>16966391.96+2546437.61</f>
        <v>19512829.57</v>
      </c>
      <c r="G120" s="38"/>
      <c r="H120" s="38"/>
      <c r="I120" s="33" t="s">
        <v>205</v>
      </c>
      <c r="J120" s="33"/>
      <c r="K120" s="33"/>
      <c r="L120" s="38" t="s">
        <v>206</v>
      </c>
      <c r="M120" s="38"/>
      <c r="N120" s="38"/>
      <c r="O120" s="38"/>
      <c r="P120" s="38"/>
      <c r="Q120" s="38"/>
      <c r="R120" s="38" t="s">
        <v>39</v>
      </c>
      <c r="S120" s="38"/>
      <c r="T120" s="38"/>
      <c r="U120" s="38"/>
      <c r="V120" s="38"/>
      <c r="W120" s="38"/>
      <c r="X120" s="31"/>
    </row>
    <row r="121" spans="1:24" ht="10.5" customHeight="1">
      <c r="A121" s="37" t="s">
        <v>207</v>
      </c>
      <c r="B121" s="33" t="s">
        <v>208</v>
      </c>
      <c r="C121" s="33"/>
      <c r="D121" s="33"/>
      <c r="E121" s="33"/>
      <c r="F121" s="38" t="s">
        <v>209</v>
      </c>
      <c r="G121" s="38"/>
      <c r="H121" s="38"/>
      <c r="I121" s="33" t="s">
        <v>210</v>
      </c>
      <c r="J121" s="33"/>
      <c r="K121" s="33"/>
      <c r="L121" s="38" t="s">
        <v>211</v>
      </c>
      <c r="M121" s="38"/>
      <c r="N121" s="38"/>
      <c r="O121" s="38"/>
      <c r="P121" s="38"/>
      <c r="Q121" s="38"/>
      <c r="R121" s="38" t="s">
        <v>39</v>
      </c>
      <c r="S121" s="38"/>
      <c r="T121" s="38"/>
      <c r="U121" s="38"/>
      <c r="V121" s="38"/>
      <c r="W121" s="38"/>
      <c r="X121" s="31"/>
    </row>
    <row r="122" spans="1:24" ht="11.25" customHeight="1">
      <c r="A122" s="34" t="s">
        <v>212</v>
      </c>
      <c r="B122" s="35">
        <f>B60+B66+B69+B108+B109+B110+B111+B113</f>
        <v>174912205.32999998</v>
      </c>
      <c r="C122" s="35"/>
      <c r="D122" s="35"/>
      <c r="E122" s="35"/>
      <c r="F122" s="35" t="s">
        <v>213</v>
      </c>
      <c r="G122" s="35"/>
      <c r="H122" s="35"/>
      <c r="I122" s="35" t="s">
        <v>214</v>
      </c>
      <c r="J122" s="35"/>
      <c r="K122" s="35"/>
      <c r="L122" s="35" t="s">
        <v>215</v>
      </c>
      <c r="M122" s="35"/>
      <c r="N122" s="35"/>
      <c r="O122" s="35"/>
      <c r="P122" s="35"/>
      <c r="Q122" s="35"/>
      <c r="R122" s="43" t="s">
        <v>39</v>
      </c>
      <c r="S122" s="43"/>
      <c r="T122" s="43"/>
      <c r="U122" s="43"/>
      <c r="V122" s="43"/>
      <c r="W122" s="43"/>
      <c r="X122" s="31"/>
    </row>
    <row r="123" spans="1:24" ht="17.25" customHeight="1">
      <c r="A123" s="6" t="s">
        <v>216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 t="s">
        <v>89</v>
      </c>
      <c r="S123" s="6"/>
      <c r="T123" s="6"/>
      <c r="U123" s="6"/>
      <c r="V123" s="6"/>
      <c r="W123" s="6"/>
      <c r="X123" s="7"/>
    </row>
    <row r="124" spans="1:24" ht="10.5" customHeight="1">
      <c r="A124" s="29" t="s">
        <v>217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30">
        <f>I106</f>
        <v>0</v>
      </c>
      <c r="S124" s="30"/>
      <c r="T124" s="30"/>
      <c r="U124" s="30"/>
      <c r="V124" s="30"/>
      <c r="W124" s="30"/>
      <c r="X124" s="31"/>
    </row>
    <row r="125" spans="1:24" ht="11.25" customHeight="1">
      <c r="A125" s="32" t="s">
        <v>218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>
        <f>I26</f>
        <v>23019615.8</v>
      </c>
      <c r="S125" s="33"/>
      <c r="T125" s="33"/>
      <c r="U125" s="33"/>
      <c r="V125" s="33"/>
      <c r="W125" s="33"/>
      <c r="X125" s="31"/>
    </row>
    <row r="126" spans="1:24" ht="11.25" customHeight="1">
      <c r="A126" s="32" t="s">
        <v>219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>
        <f>M97</f>
        <v>8636631.089999996</v>
      </c>
      <c r="S126" s="33"/>
      <c r="T126" s="33"/>
      <c r="U126" s="33"/>
      <c r="V126" s="33"/>
      <c r="W126" s="33"/>
      <c r="X126" s="31"/>
    </row>
    <row r="127" spans="1:24" ht="11.25" customHeight="1">
      <c r="A127" s="32" t="s">
        <v>220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 t="s">
        <v>39</v>
      </c>
      <c r="S127" s="33"/>
      <c r="T127" s="33"/>
      <c r="U127" s="33"/>
      <c r="V127" s="33"/>
      <c r="W127" s="33"/>
      <c r="X127" s="31"/>
    </row>
    <row r="128" spans="1:24" ht="10.5" customHeight="1">
      <c r="A128" s="32" t="s">
        <v>221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3" t="s">
        <v>39</v>
      </c>
      <c r="S128" s="33"/>
      <c r="T128" s="33"/>
      <c r="U128" s="33"/>
      <c r="V128" s="33"/>
      <c r="W128" s="33"/>
      <c r="X128" s="31"/>
    </row>
    <row r="129" spans="1:24" ht="11.25" customHeight="1">
      <c r="A129" s="34" t="s">
        <v>222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>
        <v>12790.66</v>
      </c>
      <c r="S129" s="35"/>
      <c r="T129" s="35"/>
      <c r="U129" s="35"/>
      <c r="V129" s="35"/>
      <c r="W129" s="35"/>
      <c r="X129" s="31"/>
    </row>
    <row r="130" spans="1:24" ht="11.25" customHeight="1">
      <c r="A130" s="56" t="s">
        <v>223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28">
        <f>R124+R125-R126-R129</f>
        <v>51655445.160000004</v>
      </c>
      <c r="S130" s="28"/>
      <c r="T130" s="28"/>
      <c r="U130" s="28"/>
      <c r="V130" s="28"/>
      <c r="W130" s="28"/>
      <c r="X130" s="31"/>
    </row>
    <row r="131" spans="1:23" ht="11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4" ht="16.5" customHeight="1">
      <c r="A132" s="6" t="s">
        <v>224</v>
      </c>
      <c r="B132" s="8" t="s">
        <v>225</v>
      </c>
      <c r="C132" s="8"/>
      <c r="D132" s="8"/>
      <c r="E132" s="8"/>
      <c r="F132" s="8"/>
      <c r="G132" s="8"/>
      <c r="H132" s="8"/>
      <c r="I132" s="8" t="s">
        <v>226</v>
      </c>
      <c r="J132" s="8"/>
      <c r="K132" s="8"/>
      <c r="L132" s="8"/>
      <c r="M132" s="8"/>
      <c r="N132" s="8"/>
      <c r="O132" s="8"/>
      <c r="P132" s="8"/>
      <c r="Q132" s="8"/>
      <c r="R132" s="8" t="s">
        <v>227</v>
      </c>
      <c r="S132" s="8"/>
      <c r="T132" s="8"/>
      <c r="U132" s="8"/>
      <c r="V132" s="8"/>
      <c r="W132" s="8"/>
      <c r="X132" s="7"/>
    </row>
    <row r="133" spans="1:24" ht="11.25" customHeight="1">
      <c r="A133" s="47" t="s">
        <v>228</v>
      </c>
      <c r="B133" s="48" t="s">
        <v>229</v>
      </c>
      <c r="C133" s="48"/>
      <c r="D133" s="48"/>
      <c r="E133" s="48"/>
      <c r="F133" s="48"/>
      <c r="G133" s="48"/>
      <c r="H133" s="48"/>
      <c r="I133" s="48">
        <f>R130-3370.68</f>
        <v>51652074.480000004</v>
      </c>
      <c r="J133" s="48"/>
      <c r="K133" s="48"/>
      <c r="L133" s="48"/>
      <c r="M133" s="48"/>
      <c r="N133" s="48"/>
      <c r="O133" s="48"/>
      <c r="P133" s="48"/>
      <c r="Q133" s="48"/>
      <c r="R133" s="48">
        <f>I133/I25*100</f>
        <v>23.065270347917654</v>
      </c>
      <c r="S133" s="48"/>
      <c r="T133" s="48"/>
      <c r="U133" s="48"/>
      <c r="V133" s="48"/>
      <c r="W133" s="48"/>
      <c r="X133" s="31"/>
    </row>
    <row r="134" spans="1:23" ht="11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4" ht="28.5" customHeight="1">
      <c r="A135" s="8" t="s">
        <v>230</v>
      </c>
      <c r="B135" s="8" t="s">
        <v>231</v>
      </c>
      <c r="C135" s="8"/>
      <c r="D135" s="8"/>
      <c r="E135" s="8"/>
      <c r="F135" s="8" t="s">
        <v>232</v>
      </c>
      <c r="G135" s="8"/>
      <c r="H135" s="8"/>
      <c r="I135" s="8" t="s">
        <v>233</v>
      </c>
      <c r="J135" s="8"/>
      <c r="K135" s="8"/>
      <c r="L135" s="8" t="s">
        <v>234</v>
      </c>
      <c r="M135" s="8"/>
      <c r="N135" s="8"/>
      <c r="O135" s="8"/>
      <c r="P135" s="8"/>
      <c r="Q135" s="8"/>
      <c r="R135" s="8" t="s">
        <v>235</v>
      </c>
      <c r="S135" s="8"/>
      <c r="T135" s="8"/>
      <c r="U135" s="8"/>
      <c r="V135" s="8"/>
      <c r="W135" s="8"/>
      <c r="X135" s="7"/>
    </row>
    <row r="136" spans="1:24" ht="11.25" customHeight="1">
      <c r="A136" s="29" t="s">
        <v>236</v>
      </c>
      <c r="B136" s="30">
        <f>B137+B138</f>
        <v>11880924.120000001</v>
      </c>
      <c r="C136" s="30"/>
      <c r="D136" s="30"/>
      <c r="E136" s="30"/>
      <c r="F136" s="30">
        <f>F137</f>
        <v>121044.04</v>
      </c>
      <c r="G136" s="30"/>
      <c r="H136" s="30"/>
      <c r="I136" s="30">
        <f>I137+I138</f>
        <v>11498673.85</v>
      </c>
      <c r="J136" s="30"/>
      <c r="K136" s="30"/>
      <c r="L136" s="30">
        <f>L137</f>
        <v>12790.66</v>
      </c>
      <c r="M136" s="30"/>
      <c r="N136" s="30"/>
      <c r="O136" s="30"/>
      <c r="P136" s="30"/>
      <c r="Q136" s="30"/>
      <c r="R136" s="30">
        <f>R137</f>
        <v>369459.61000000144</v>
      </c>
      <c r="S136" s="30"/>
      <c r="T136" s="30"/>
      <c r="U136" s="30"/>
      <c r="V136" s="30"/>
      <c r="W136" s="30"/>
      <c r="X136" s="31"/>
    </row>
    <row r="137" spans="1:24" ht="11.25" customHeight="1">
      <c r="A137" s="32" t="s">
        <v>237</v>
      </c>
      <c r="B137" s="33" t="s">
        <v>238</v>
      </c>
      <c r="C137" s="33"/>
      <c r="D137" s="33"/>
      <c r="E137" s="33"/>
      <c r="F137" s="33">
        <v>121044.04</v>
      </c>
      <c r="G137" s="33"/>
      <c r="H137" s="33"/>
      <c r="I137" s="33">
        <v>9849186.87</v>
      </c>
      <c r="J137" s="33"/>
      <c r="K137" s="33"/>
      <c r="L137" s="33">
        <v>12790.66</v>
      </c>
      <c r="M137" s="33"/>
      <c r="N137" s="33"/>
      <c r="O137" s="33"/>
      <c r="P137" s="33"/>
      <c r="Q137" s="33"/>
      <c r="R137" s="33">
        <f>B137-I137-L137</f>
        <v>369459.61000000144</v>
      </c>
      <c r="S137" s="33"/>
      <c r="T137" s="33"/>
      <c r="U137" s="33"/>
      <c r="V137" s="33"/>
      <c r="W137" s="33"/>
      <c r="X137" s="31"/>
    </row>
    <row r="138" spans="1:24" ht="10.5" customHeight="1">
      <c r="A138" s="32" t="s">
        <v>239</v>
      </c>
      <c r="B138" s="33" t="s">
        <v>240</v>
      </c>
      <c r="C138" s="33"/>
      <c r="D138" s="33"/>
      <c r="E138" s="33"/>
      <c r="F138" s="33" t="s">
        <v>39</v>
      </c>
      <c r="G138" s="33"/>
      <c r="H138" s="33"/>
      <c r="I138" s="33" t="s">
        <v>240</v>
      </c>
      <c r="J138" s="33"/>
      <c r="K138" s="33"/>
      <c r="L138" s="33" t="s">
        <v>39</v>
      </c>
      <c r="M138" s="33"/>
      <c r="N138" s="33"/>
      <c r="O138" s="33"/>
      <c r="P138" s="33"/>
      <c r="Q138" s="33"/>
      <c r="R138" s="33" t="s">
        <v>39</v>
      </c>
      <c r="S138" s="33"/>
      <c r="T138" s="33"/>
      <c r="U138" s="33"/>
      <c r="V138" s="33"/>
      <c r="W138" s="33"/>
      <c r="X138" s="31"/>
    </row>
    <row r="139" spans="1:24" ht="11.25" customHeight="1">
      <c r="A139" s="46" t="s">
        <v>241</v>
      </c>
      <c r="B139" s="35" t="s">
        <v>39</v>
      </c>
      <c r="C139" s="35"/>
      <c r="D139" s="35"/>
      <c r="E139" s="35"/>
      <c r="F139" s="35" t="s">
        <v>39</v>
      </c>
      <c r="G139" s="35"/>
      <c r="H139" s="35"/>
      <c r="I139" s="35" t="s">
        <v>39</v>
      </c>
      <c r="J139" s="35"/>
      <c r="K139" s="35"/>
      <c r="L139" s="35" t="s">
        <v>39</v>
      </c>
      <c r="M139" s="35"/>
      <c r="N139" s="35"/>
      <c r="O139" s="35"/>
      <c r="P139" s="35"/>
      <c r="Q139" s="35"/>
      <c r="R139" s="35" t="s">
        <v>39</v>
      </c>
      <c r="S139" s="35"/>
      <c r="T139" s="35"/>
      <c r="U139" s="35"/>
      <c r="V139" s="35"/>
      <c r="W139" s="35"/>
      <c r="X139" s="31"/>
    </row>
    <row r="140" spans="1:23" ht="11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4" ht="11.25" customHeight="1">
      <c r="A141" s="6" t="s">
        <v>242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7"/>
    </row>
    <row r="142" spans="1:24" ht="28.5" customHeight="1">
      <c r="A142" s="6" t="s">
        <v>243</v>
      </c>
      <c r="B142" s="8" t="s">
        <v>9</v>
      </c>
      <c r="C142" s="8"/>
      <c r="D142" s="8"/>
      <c r="E142" s="8"/>
      <c r="F142" s="8"/>
      <c r="G142" s="8"/>
      <c r="H142" s="8"/>
      <c r="I142" s="8" t="s">
        <v>10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7"/>
    </row>
    <row r="143" spans="1:24" ht="14.25" customHeight="1">
      <c r="A143" s="9" t="s">
        <v>244</v>
      </c>
      <c r="B143" s="10" t="s">
        <v>245</v>
      </c>
      <c r="C143" s="10"/>
      <c r="D143" s="10"/>
      <c r="E143" s="10"/>
      <c r="F143" s="10"/>
      <c r="G143" s="10"/>
      <c r="H143" s="10"/>
      <c r="I143" s="10" t="s">
        <v>246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7"/>
    </row>
    <row r="144" spans="1:24" ht="13.5" customHeight="1">
      <c r="A144" s="11" t="s">
        <v>247</v>
      </c>
      <c r="B144" s="12" t="s">
        <v>245</v>
      </c>
      <c r="C144" s="12"/>
      <c r="D144" s="12"/>
      <c r="E144" s="12"/>
      <c r="F144" s="12"/>
      <c r="G144" s="12"/>
      <c r="H144" s="12"/>
      <c r="I144" s="12" t="s">
        <v>248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7"/>
    </row>
    <row r="145" spans="1:24" ht="14.25" customHeight="1">
      <c r="A145" s="11" t="s">
        <v>249</v>
      </c>
      <c r="B145" s="12" t="s">
        <v>250</v>
      </c>
      <c r="C145" s="12"/>
      <c r="D145" s="12"/>
      <c r="E145" s="12"/>
      <c r="F145" s="12"/>
      <c r="G145" s="12"/>
      <c r="H145" s="12"/>
      <c r="I145" s="12" t="s">
        <v>251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7"/>
    </row>
    <row r="146" spans="1:24" ht="14.25" customHeight="1">
      <c r="A146" s="11" t="s">
        <v>252</v>
      </c>
      <c r="B146" s="12" t="s">
        <v>39</v>
      </c>
      <c r="C146" s="12"/>
      <c r="D146" s="12"/>
      <c r="E146" s="12"/>
      <c r="F146" s="12"/>
      <c r="G146" s="12"/>
      <c r="H146" s="12"/>
      <c r="I146" s="21" t="s">
        <v>39</v>
      </c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7"/>
    </row>
    <row r="147" spans="1:24" ht="13.5" customHeight="1">
      <c r="A147" s="11" t="s">
        <v>253</v>
      </c>
      <c r="B147" s="12" t="s">
        <v>254</v>
      </c>
      <c r="C147" s="12"/>
      <c r="D147" s="12"/>
      <c r="E147" s="12"/>
      <c r="F147" s="12"/>
      <c r="G147" s="12"/>
      <c r="H147" s="12"/>
      <c r="I147" s="21" t="s">
        <v>255</v>
      </c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7"/>
    </row>
    <row r="148" spans="1:24" ht="14.25" customHeight="1">
      <c r="A148" s="22" t="s">
        <v>256</v>
      </c>
      <c r="B148" s="12" t="s">
        <v>257</v>
      </c>
      <c r="C148" s="12"/>
      <c r="D148" s="12"/>
      <c r="E148" s="12"/>
      <c r="F148" s="12"/>
      <c r="G148" s="12"/>
      <c r="H148" s="12"/>
      <c r="I148" s="21" t="s">
        <v>258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7"/>
    </row>
    <row r="149" spans="1:24" ht="14.25" customHeight="1">
      <c r="A149" s="22" t="s">
        <v>259</v>
      </c>
      <c r="B149" s="12" t="s">
        <v>260</v>
      </c>
      <c r="C149" s="12"/>
      <c r="D149" s="12"/>
      <c r="E149" s="12"/>
      <c r="F149" s="12"/>
      <c r="G149" s="12"/>
      <c r="H149" s="12"/>
      <c r="I149" s="21" t="s">
        <v>261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7"/>
    </row>
    <row r="150" spans="1:24" ht="14.25" customHeight="1">
      <c r="A150" s="22" t="s">
        <v>262</v>
      </c>
      <c r="B150" s="12" t="s">
        <v>39</v>
      </c>
      <c r="C150" s="12"/>
      <c r="D150" s="12"/>
      <c r="E150" s="12"/>
      <c r="F150" s="12"/>
      <c r="G150" s="12"/>
      <c r="H150" s="12"/>
      <c r="I150" s="21" t="s">
        <v>39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7"/>
    </row>
    <row r="151" spans="1:24" ht="13.5" customHeight="1">
      <c r="A151" s="22" t="s">
        <v>263</v>
      </c>
      <c r="B151" s="23" t="s">
        <v>39</v>
      </c>
      <c r="C151" s="23"/>
      <c r="D151" s="23"/>
      <c r="E151" s="23"/>
      <c r="F151" s="23"/>
      <c r="G151" s="23"/>
      <c r="H151" s="23"/>
      <c r="I151" s="21" t="s">
        <v>39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7"/>
    </row>
    <row r="152" spans="1:24" ht="14.25" customHeight="1">
      <c r="A152" s="22" t="s">
        <v>264</v>
      </c>
      <c r="B152" s="23" t="s">
        <v>39</v>
      </c>
      <c r="C152" s="23"/>
      <c r="D152" s="23"/>
      <c r="E152" s="23"/>
      <c r="F152" s="23"/>
      <c r="G152" s="23"/>
      <c r="H152" s="23"/>
      <c r="I152" s="21" t="s">
        <v>39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7"/>
    </row>
    <row r="153" spans="1:24" ht="14.25" customHeight="1">
      <c r="A153" s="57" t="s">
        <v>265</v>
      </c>
      <c r="B153" s="25" t="s">
        <v>39</v>
      </c>
      <c r="C153" s="25"/>
      <c r="D153" s="25"/>
      <c r="E153" s="25"/>
      <c r="F153" s="25"/>
      <c r="G153" s="25"/>
      <c r="H153" s="25"/>
      <c r="I153" s="58" t="s">
        <v>266</v>
      </c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7"/>
    </row>
    <row r="154" spans="1:23" ht="11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1:24" ht="11.25" customHeight="1">
      <c r="A155" s="1" t="s"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1.25" customHeight="1">
      <c r="A156" s="1" t="s">
        <v>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1.25" customHeight="1">
      <c r="A157" s="2" t="s">
        <v>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1.25" customHeight="1">
      <c r="A158" s="1" t="s">
        <v>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1.25" customHeight="1">
      <c r="A159" s="1" t="s">
        <v>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1.25" customHeight="1"/>
    <row r="161" spans="1:23" ht="11.25" customHeight="1">
      <c r="A161" s="3" t="s">
        <v>5</v>
      </c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5" t="s">
        <v>6</v>
      </c>
      <c r="Q161" s="5"/>
      <c r="R161" s="5"/>
      <c r="S161" s="5"/>
      <c r="T161" s="5"/>
      <c r="U161" s="5"/>
      <c r="V161" s="5"/>
      <c r="W161" s="5"/>
    </row>
    <row r="162" spans="1:24" ht="34.5" customHeight="1">
      <c r="A162" s="8" t="s">
        <v>267</v>
      </c>
      <c r="B162" s="8" t="s">
        <v>95</v>
      </c>
      <c r="C162" s="8"/>
      <c r="D162" s="8"/>
      <c r="E162" s="8"/>
      <c r="F162" s="8" t="s">
        <v>96</v>
      </c>
      <c r="G162" s="8"/>
      <c r="H162" s="8"/>
      <c r="I162" s="8" t="s">
        <v>97</v>
      </c>
      <c r="J162" s="8"/>
      <c r="K162" s="8"/>
      <c r="L162" s="8" t="s">
        <v>98</v>
      </c>
      <c r="M162" s="8"/>
      <c r="N162" s="8"/>
      <c r="O162" s="8"/>
      <c r="P162" s="8"/>
      <c r="Q162" s="8"/>
      <c r="R162" s="8" t="s">
        <v>99</v>
      </c>
      <c r="S162" s="8"/>
      <c r="T162" s="8"/>
      <c r="U162" s="8"/>
      <c r="V162" s="8"/>
      <c r="W162" s="8"/>
      <c r="X162" s="7"/>
    </row>
    <row r="163" spans="1:24" ht="11.25" customHeight="1">
      <c r="A163" s="29" t="s">
        <v>268</v>
      </c>
      <c r="B163" s="30">
        <f>B164+B165+B166+B167+B168+B169+B170+B171</f>
        <v>32646878.17</v>
      </c>
      <c r="C163" s="30"/>
      <c r="D163" s="30"/>
      <c r="E163" s="30"/>
      <c r="F163" s="30">
        <f>F164+F165+F166+F167+F168+F169+F170+F171</f>
        <v>22240163.029999997</v>
      </c>
      <c r="G163" s="30"/>
      <c r="H163" s="30"/>
      <c r="I163" s="30">
        <f>I164+I165+I166+I167+I168+I169+I170+I171</f>
        <v>8013192.819999999</v>
      </c>
      <c r="J163" s="30"/>
      <c r="K163" s="30"/>
      <c r="L163" s="30">
        <f>L164+L165+L166+L167+L168+L169+L170+L171</f>
        <v>7606520.08</v>
      </c>
      <c r="M163" s="30"/>
      <c r="N163" s="30"/>
      <c r="O163" s="30"/>
      <c r="P163" s="30"/>
      <c r="Q163" s="30"/>
      <c r="R163" s="30" t="s">
        <v>39</v>
      </c>
      <c r="S163" s="30"/>
      <c r="T163" s="30"/>
      <c r="U163" s="30"/>
      <c r="V163" s="30"/>
      <c r="W163" s="30"/>
      <c r="X163" s="31"/>
    </row>
    <row r="164" spans="1:24" ht="10.5" customHeight="1">
      <c r="A164" s="32" t="s">
        <v>269</v>
      </c>
      <c r="B164" s="33">
        <v>15408654.27</v>
      </c>
      <c r="C164" s="33"/>
      <c r="D164" s="33"/>
      <c r="E164" s="33"/>
      <c r="F164" s="33">
        <v>11448097.51</v>
      </c>
      <c r="G164" s="33"/>
      <c r="H164" s="33"/>
      <c r="I164" s="33">
        <v>4875458.38</v>
      </c>
      <c r="J164" s="33"/>
      <c r="K164" s="33"/>
      <c r="L164" s="33">
        <v>4843755.28</v>
      </c>
      <c r="M164" s="33"/>
      <c r="N164" s="33"/>
      <c r="O164" s="33"/>
      <c r="P164" s="33"/>
      <c r="Q164" s="33"/>
      <c r="R164" s="33" t="s">
        <v>39</v>
      </c>
      <c r="S164" s="33"/>
      <c r="T164" s="33"/>
      <c r="U164" s="33"/>
      <c r="V164" s="33"/>
      <c r="W164" s="33"/>
      <c r="X164" s="31"/>
    </row>
    <row r="165" spans="1:24" ht="11.25" customHeight="1">
      <c r="A165" s="32" t="s">
        <v>270</v>
      </c>
      <c r="B165" s="33">
        <v>16750743.9</v>
      </c>
      <c r="C165" s="33"/>
      <c r="D165" s="33"/>
      <c r="E165" s="33"/>
      <c r="F165" s="33">
        <v>10616182.12</v>
      </c>
      <c r="G165" s="33"/>
      <c r="H165" s="33"/>
      <c r="I165" s="33">
        <v>3042224.74</v>
      </c>
      <c r="J165" s="33"/>
      <c r="K165" s="33"/>
      <c r="L165" s="33">
        <v>2667255.1</v>
      </c>
      <c r="M165" s="33"/>
      <c r="N165" s="33"/>
      <c r="O165" s="33"/>
      <c r="P165" s="33"/>
      <c r="Q165" s="33"/>
      <c r="R165" s="33" t="s">
        <v>39</v>
      </c>
      <c r="S165" s="33"/>
      <c r="T165" s="33"/>
      <c r="U165" s="33"/>
      <c r="V165" s="33"/>
      <c r="W165" s="33"/>
      <c r="X165" s="31"/>
    </row>
    <row r="166" spans="1:24" ht="11.25" customHeight="1">
      <c r="A166" s="32" t="s">
        <v>271</v>
      </c>
      <c r="B166" s="33">
        <v>0</v>
      </c>
      <c r="C166" s="33"/>
      <c r="D166" s="33"/>
      <c r="E166" s="33"/>
      <c r="F166" s="33">
        <v>0</v>
      </c>
      <c r="G166" s="33"/>
      <c r="H166" s="33"/>
      <c r="I166" s="33">
        <v>0</v>
      </c>
      <c r="J166" s="33"/>
      <c r="K166" s="33"/>
      <c r="L166" s="33">
        <v>0</v>
      </c>
      <c r="M166" s="33"/>
      <c r="N166" s="33"/>
      <c r="O166" s="33"/>
      <c r="P166" s="33"/>
      <c r="Q166" s="33"/>
      <c r="R166" s="33" t="s">
        <v>39</v>
      </c>
      <c r="S166" s="33"/>
      <c r="T166" s="33"/>
      <c r="U166" s="33"/>
      <c r="V166" s="33"/>
      <c r="W166" s="33"/>
      <c r="X166" s="31"/>
    </row>
    <row r="167" spans="1:24" ht="11.25" customHeight="1">
      <c r="A167" s="32" t="s">
        <v>272</v>
      </c>
      <c r="B167" s="33">
        <v>0</v>
      </c>
      <c r="C167" s="33"/>
      <c r="D167" s="33"/>
      <c r="E167" s="33"/>
      <c r="F167" s="33">
        <v>0</v>
      </c>
      <c r="G167" s="33"/>
      <c r="H167" s="33"/>
      <c r="I167" s="33">
        <v>0</v>
      </c>
      <c r="J167" s="33"/>
      <c r="K167" s="33"/>
      <c r="L167" s="33">
        <v>0</v>
      </c>
      <c r="M167" s="33"/>
      <c r="N167" s="33"/>
      <c r="O167" s="33"/>
      <c r="P167" s="33"/>
      <c r="Q167" s="33"/>
      <c r="R167" s="33" t="s">
        <v>39</v>
      </c>
      <c r="S167" s="33"/>
      <c r="T167" s="33"/>
      <c r="U167" s="33"/>
      <c r="V167" s="33"/>
      <c r="W167" s="33"/>
      <c r="X167" s="31"/>
    </row>
    <row r="168" spans="1:24" ht="10.5" customHeight="1">
      <c r="A168" s="32" t="s">
        <v>273</v>
      </c>
      <c r="B168" s="33">
        <v>135000</v>
      </c>
      <c r="C168" s="33"/>
      <c r="D168" s="33"/>
      <c r="E168" s="33"/>
      <c r="F168" s="33">
        <v>54600</v>
      </c>
      <c r="G168" s="33"/>
      <c r="H168" s="33"/>
      <c r="I168" s="33">
        <v>13963.55</v>
      </c>
      <c r="J168" s="33"/>
      <c r="K168" s="33"/>
      <c r="L168" s="33">
        <v>13963.55</v>
      </c>
      <c r="M168" s="33"/>
      <c r="N168" s="33"/>
      <c r="O168" s="33"/>
      <c r="P168" s="33"/>
      <c r="Q168" s="33"/>
      <c r="R168" s="33" t="s">
        <v>39</v>
      </c>
      <c r="S168" s="33"/>
      <c r="T168" s="33"/>
      <c r="U168" s="33"/>
      <c r="V168" s="33"/>
      <c r="W168" s="33"/>
      <c r="X168" s="31"/>
    </row>
    <row r="169" spans="1:24" ht="11.25" customHeight="1">
      <c r="A169" s="32" t="s">
        <v>274</v>
      </c>
      <c r="B169" s="33">
        <v>222380</v>
      </c>
      <c r="C169" s="33"/>
      <c r="D169" s="33"/>
      <c r="E169" s="33"/>
      <c r="F169" s="33">
        <v>94013.4</v>
      </c>
      <c r="G169" s="33"/>
      <c r="H169" s="33"/>
      <c r="I169" s="33">
        <v>58713.6</v>
      </c>
      <c r="J169" s="33"/>
      <c r="K169" s="33"/>
      <c r="L169" s="33">
        <v>58713.6</v>
      </c>
      <c r="M169" s="33"/>
      <c r="N169" s="33"/>
      <c r="O169" s="33"/>
      <c r="P169" s="33"/>
      <c r="Q169" s="33"/>
      <c r="R169" s="33" t="s">
        <v>39</v>
      </c>
      <c r="S169" s="33"/>
      <c r="T169" s="33"/>
      <c r="U169" s="33"/>
      <c r="V169" s="33"/>
      <c r="W169" s="33"/>
      <c r="X169" s="31"/>
    </row>
    <row r="170" spans="1:24" ht="11.25" customHeight="1">
      <c r="A170" s="32" t="s">
        <v>275</v>
      </c>
      <c r="B170" s="33">
        <v>130100</v>
      </c>
      <c r="C170" s="33"/>
      <c r="D170" s="33"/>
      <c r="E170" s="33"/>
      <c r="F170" s="33">
        <v>27270</v>
      </c>
      <c r="G170" s="33"/>
      <c r="H170" s="33"/>
      <c r="I170" s="33">
        <v>22832.55</v>
      </c>
      <c r="J170" s="33"/>
      <c r="K170" s="33"/>
      <c r="L170" s="33">
        <v>22832.55</v>
      </c>
      <c r="M170" s="33"/>
      <c r="N170" s="33"/>
      <c r="O170" s="33"/>
      <c r="P170" s="33"/>
      <c r="Q170" s="33"/>
      <c r="R170" s="33" t="s">
        <v>39</v>
      </c>
      <c r="S170" s="33"/>
      <c r="T170" s="33"/>
      <c r="U170" s="33"/>
      <c r="V170" s="33"/>
      <c r="W170" s="33"/>
      <c r="X170" s="31"/>
    </row>
    <row r="171" spans="1:24" ht="11.25" customHeight="1">
      <c r="A171" s="34" t="s">
        <v>276</v>
      </c>
      <c r="B171" s="35">
        <v>0</v>
      </c>
      <c r="C171" s="35"/>
      <c r="D171" s="35"/>
      <c r="E171" s="35"/>
      <c r="F171" s="35">
        <v>0</v>
      </c>
      <c r="G171" s="35"/>
      <c r="H171" s="35"/>
      <c r="I171" s="35">
        <v>0</v>
      </c>
      <c r="J171" s="35"/>
      <c r="K171" s="35"/>
      <c r="L171" s="35">
        <v>0</v>
      </c>
      <c r="M171" s="35"/>
      <c r="N171" s="35"/>
      <c r="O171" s="35"/>
      <c r="P171" s="35"/>
      <c r="Q171" s="35"/>
      <c r="R171" s="35" t="s">
        <v>39</v>
      </c>
      <c r="S171" s="35"/>
      <c r="T171" s="35"/>
      <c r="U171" s="35"/>
      <c r="V171" s="35"/>
      <c r="W171" s="35"/>
      <c r="X171" s="31"/>
    </row>
    <row r="172" spans="1:23" ht="10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4" ht="35.25" customHeight="1">
      <c r="A173" s="6" t="s">
        <v>277</v>
      </c>
      <c r="B173" s="8" t="s">
        <v>95</v>
      </c>
      <c r="C173" s="8"/>
      <c r="D173" s="8"/>
      <c r="E173" s="8"/>
      <c r="F173" s="8" t="s">
        <v>96</v>
      </c>
      <c r="G173" s="8"/>
      <c r="H173" s="8"/>
      <c r="I173" s="8" t="s">
        <v>97</v>
      </c>
      <c r="J173" s="8"/>
      <c r="K173" s="8"/>
      <c r="L173" s="8" t="s">
        <v>98</v>
      </c>
      <c r="M173" s="8"/>
      <c r="N173" s="8"/>
      <c r="O173" s="8"/>
      <c r="P173" s="8"/>
      <c r="Q173" s="8"/>
      <c r="R173" s="8" t="s">
        <v>99</v>
      </c>
      <c r="S173" s="8"/>
      <c r="T173" s="8"/>
      <c r="U173" s="8"/>
      <c r="V173" s="8"/>
      <c r="W173" s="8"/>
      <c r="X173" s="7"/>
    </row>
    <row r="174" spans="1:24" ht="10.5" customHeight="1">
      <c r="A174" s="29" t="s">
        <v>278</v>
      </c>
      <c r="B174" s="30">
        <f>B57+B106+B163</f>
        <v>297949673.65</v>
      </c>
      <c r="C174" s="30"/>
      <c r="D174" s="30"/>
      <c r="E174" s="30"/>
      <c r="F174" s="30">
        <f>F57+F106+F163</f>
        <v>123028877.49000001</v>
      </c>
      <c r="G174" s="30"/>
      <c r="H174" s="30"/>
      <c r="I174" s="30">
        <f>I57+I106+I163</f>
        <v>78261916.69</v>
      </c>
      <c r="J174" s="30"/>
      <c r="K174" s="30"/>
      <c r="L174" s="30">
        <f>L57+L106+L163</f>
        <v>73392263.32</v>
      </c>
      <c r="M174" s="30"/>
      <c r="N174" s="30"/>
      <c r="O174" s="30"/>
      <c r="P174" s="30"/>
      <c r="Q174" s="30"/>
      <c r="R174" s="30" t="s">
        <v>39</v>
      </c>
      <c r="S174" s="30"/>
      <c r="T174" s="30"/>
      <c r="U174" s="30"/>
      <c r="V174" s="30"/>
      <c r="W174" s="30"/>
      <c r="X174" s="31"/>
    </row>
    <row r="175" spans="1:24" ht="11.25" customHeight="1">
      <c r="A175" s="32" t="s">
        <v>279</v>
      </c>
      <c r="B175" s="33">
        <f>B176+B178+B179</f>
        <v>267025137</v>
      </c>
      <c r="C175" s="33"/>
      <c r="D175" s="33"/>
      <c r="E175" s="33"/>
      <c r="F175" s="33">
        <f>F176+F178+F179</f>
        <v>99487908.45</v>
      </c>
      <c r="G175" s="33"/>
      <c r="H175" s="33"/>
      <c r="I175" s="33">
        <f>I176+I178+I179</f>
        <v>70958086.78</v>
      </c>
      <c r="J175" s="33"/>
      <c r="K175" s="33"/>
      <c r="L175" s="33">
        <f>L176+L178+L179</f>
        <v>67218638.52000001</v>
      </c>
      <c r="M175" s="33"/>
      <c r="N175" s="33"/>
      <c r="O175" s="33"/>
      <c r="P175" s="33"/>
      <c r="Q175" s="33"/>
      <c r="R175" s="33" t="s">
        <v>39</v>
      </c>
      <c r="S175" s="33"/>
      <c r="T175" s="33"/>
      <c r="U175" s="33"/>
      <c r="V175" s="33"/>
      <c r="W175" s="33"/>
      <c r="X175" s="31"/>
    </row>
    <row r="176" spans="1:24" ht="11.25" customHeight="1">
      <c r="A176" s="32" t="s">
        <v>280</v>
      </c>
      <c r="B176" s="33" t="s">
        <v>281</v>
      </c>
      <c r="C176" s="33"/>
      <c r="D176" s="33"/>
      <c r="E176" s="33"/>
      <c r="F176" s="33" t="s">
        <v>282</v>
      </c>
      <c r="G176" s="33"/>
      <c r="H176" s="33"/>
      <c r="I176" s="33" t="s">
        <v>282</v>
      </c>
      <c r="J176" s="33"/>
      <c r="K176" s="33"/>
      <c r="L176" s="33" t="s">
        <v>283</v>
      </c>
      <c r="M176" s="33"/>
      <c r="N176" s="33"/>
      <c r="O176" s="33"/>
      <c r="P176" s="33"/>
      <c r="Q176" s="33"/>
      <c r="R176" s="33" t="s">
        <v>39</v>
      </c>
      <c r="S176" s="33"/>
      <c r="T176" s="33"/>
      <c r="U176" s="33"/>
      <c r="V176" s="33"/>
      <c r="W176" s="33"/>
      <c r="X176" s="31"/>
    </row>
    <row r="177" spans="1:24" ht="11.25" customHeight="1">
      <c r="A177" s="32" t="s">
        <v>284</v>
      </c>
      <c r="B177" s="33" t="s">
        <v>39</v>
      </c>
      <c r="C177" s="33"/>
      <c r="D177" s="33"/>
      <c r="E177" s="33"/>
      <c r="F177" s="33" t="s">
        <v>39</v>
      </c>
      <c r="G177" s="33"/>
      <c r="H177" s="33"/>
      <c r="I177" s="33" t="s">
        <v>39</v>
      </c>
      <c r="J177" s="33"/>
      <c r="K177" s="33"/>
      <c r="L177" s="33" t="s">
        <v>39</v>
      </c>
      <c r="M177" s="33"/>
      <c r="N177" s="33"/>
      <c r="O177" s="33"/>
      <c r="P177" s="33"/>
      <c r="Q177" s="33"/>
      <c r="R177" s="33" t="s">
        <v>39</v>
      </c>
      <c r="S177" s="33"/>
      <c r="T177" s="33"/>
      <c r="U177" s="33"/>
      <c r="V177" s="33"/>
      <c r="W177" s="33"/>
      <c r="X177" s="31"/>
    </row>
    <row r="178" spans="1:24" ht="10.5" customHeight="1">
      <c r="A178" s="32" t="s">
        <v>285</v>
      </c>
      <c r="B178" s="33" t="s">
        <v>286</v>
      </c>
      <c r="C178" s="33"/>
      <c r="D178" s="33"/>
      <c r="E178" s="33"/>
      <c r="F178" s="33" t="s">
        <v>287</v>
      </c>
      <c r="G178" s="33"/>
      <c r="H178" s="33"/>
      <c r="I178" s="33" t="s">
        <v>288</v>
      </c>
      <c r="J178" s="33"/>
      <c r="K178" s="33"/>
      <c r="L178" s="33" t="s">
        <v>288</v>
      </c>
      <c r="M178" s="33"/>
      <c r="N178" s="33"/>
      <c r="O178" s="33"/>
      <c r="P178" s="33"/>
      <c r="Q178" s="33"/>
      <c r="R178" s="33" t="s">
        <v>39</v>
      </c>
      <c r="S178" s="33"/>
      <c r="T178" s="33"/>
      <c r="U178" s="33"/>
      <c r="V178" s="33"/>
      <c r="W178" s="33"/>
      <c r="X178" s="31"/>
    </row>
    <row r="179" spans="1:24" ht="11.25" customHeight="1">
      <c r="A179" s="32" t="s">
        <v>289</v>
      </c>
      <c r="B179" s="33" t="s">
        <v>290</v>
      </c>
      <c r="C179" s="33"/>
      <c r="D179" s="33"/>
      <c r="E179" s="33"/>
      <c r="F179" s="33" t="s">
        <v>291</v>
      </c>
      <c r="G179" s="33"/>
      <c r="H179" s="33"/>
      <c r="I179" s="33" t="s">
        <v>292</v>
      </c>
      <c r="J179" s="33"/>
      <c r="K179" s="33"/>
      <c r="L179" s="33" t="s">
        <v>293</v>
      </c>
      <c r="M179" s="33"/>
      <c r="N179" s="33"/>
      <c r="O179" s="33"/>
      <c r="P179" s="33"/>
      <c r="Q179" s="33"/>
      <c r="R179" s="33" t="s">
        <v>39</v>
      </c>
      <c r="S179" s="33"/>
      <c r="T179" s="33"/>
      <c r="U179" s="33"/>
      <c r="V179" s="33"/>
      <c r="W179" s="33"/>
      <c r="X179" s="31"/>
    </row>
    <row r="180" spans="1:24" ht="11.25" customHeight="1">
      <c r="A180" s="32" t="s">
        <v>294</v>
      </c>
      <c r="B180" s="33" t="s">
        <v>295</v>
      </c>
      <c r="C180" s="33"/>
      <c r="D180" s="33"/>
      <c r="E180" s="33"/>
      <c r="F180" s="33" t="s">
        <v>296</v>
      </c>
      <c r="G180" s="33"/>
      <c r="H180" s="33"/>
      <c r="I180" s="33" t="s">
        <v>297</v>
      </c>
      <c r="J180" s="33"/>
      <c r="K180" s="33"/>
      <c r="L180" s="33" t="s">
        <v>298</v>
      </c>
      <c r="M180" s="33"/>
      <c r="N180" s="33"/>
      <c r="O180" s="33"/>
      <c r="P180" s="33"/>
      <c r="Q180" s="33"/>
      <c r="R180" s="33" t="s">
        <v>39</v>
      </c>
      <c r="S180" s="33"/>
      <c r="T180" s="33"/>
      <c r="U180" s="33"/>
      <c r="V180" s="33"/>
      <c r="W180" s="33"/>
      <c r="X180" s="31"/>
    </row>
    <row r="181" spans="1:24" ht="11.25" customHeight="1">
      <c r="A181" s="32" t="s">
        <v>299</v>
      </c>
      <c r="B181" s="33" t="s">
        <v>39</v>
      </c>
      <c r="C181" s="33"/>
      <c r="D181" s="33"/>
      <c r="E181" s="33"/>
      <c r="F181" s="33" t="s">
        <v>39</v>
      </c>
      <c r="G181" s="33"/>
      <c r="H181" s="33"/>
      <c r="I181" s="33" t="s">
        <v>39</v>
      </c>
      <c r="J181" s="33"/>
      <c r="K181" s="33"/>
      <c r="L181" s="33" t="s">
        <v>39</v>
      </c>
      <c r="M181" s="33"/>
      <c r="N181" s="33"/>
      <c r="O181" s="33"/>
      <c r="P181" s="33"/>
      <c r="Q181" s="33"/>
      <c r="R181" s="33" t="s">
        <v>39</v>
      </c>
      <c r="S181" s="33"/>
      <c r="T181" s="33"/>
      <c r="U181" s="33"/>
      <c r="V181" s="33"/>
      <c r="W181" s="33"/>
      <c r="X181" s="31"/>
    </row>
    <row r="182" spans="1:24" ht="10.5" customHeight="1">
      <c r="A182" s="46" t="s">
        <v>300</v>
      </c>
      <c r="B182" s="35" t="s">
        <v>295</v>
      </c>
      <c r="C182" s="35"/>
      <c r="D182" s="35"/>
      <c r="E182" s="35"/>
      <c r="F182" s="35" t="s">
        <v>296</v>
      </c>
      <c r="G182" s="35"/>
      <c r="H182" s="35"/>
      <c r="I182" s="35" t="s">
        <v>297</v>
      </c>
      <c r="J182" s="35"/>
      <c r="K182" s="35"/>
      <c r="L182" s="35" t="s">
        <v>298</v>
      </c>
      <c r="M182" s="35"/>
      <c r="N182" s="35"/>
      <c r="O182" s="35"/>
      <c r="P182" s="35"/>
      <c r="Q182" s="35"/>
      <c r="R182" s="35" t="s">
        <v>39</v>
      </c>
      <c r="S182" s="35"/>
      <c r="T182" s="35"/>
      <c r="U182" s="35"/>
      <c r="V182" s="35"/>
      <c r="W182" s="35"/>
      <c r="X182" s="31"/>
    </row>
    <row r="183" spans="1:24" ht="35.25" customHeight="1">
      <c r="A183" s="6" t="s">
        <v>301</v>
      </c>
      <c r="B183" s="8" t="s">
        <v>302</v>
      </c>
      <c r="C183" s="8"/>
      <c r="D183" s="8"/>
      <c r="E183" s="8"/>
      <c r="F183" s="8"/>
      <c r="G183" s="8"/>
      <c r="H183" s="8"/>
      <c r="I183" s="8" t="s">
        <v>303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7"/>
    </row>
    <row r="184" spans="1:24" ht="10.5" customHeight="1">
      <c r="A184" s="29" t="s">
        <v>304</v>
      </c>
      <c r="B184" s="30" t="s">
        <v>240</v>
      </c>
      <c r="C184" s="30"/>
      <c r="D184" s="30"/>
      <c r="E184" s="30"/>
      <c r="F184" s="30"/>
      <c r="G184" s="30"/>
      <c r="H184" s="30"/>
      <c r="I184" s="30" t="s">
        <v>305</v>
      </c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1"/>
    </row>
    <row r="185" spans="1:24" ht="11.25" customHeight="1">
      <c r="A185" s="32" t="s">
        <v>306</v>
      </c>
      <c r="B185" s="33" t="s">
        <v>65</v>
      </c>
      <c r="C185" s="33"/>
      <c r="D185" s="33"/>
      <c r="E185" s="33"/>
      <c r="F185" s="33"/>
      <c r="G185" s="33"/>
      <c r="H185" s="33"/>
      <c r="I185" s="33" t="s">
        <v>251</v>
      </c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1"/>
    </row>
    <row r="186" spans="1:24" ht="11.25" customHeight="1">
      <c r="A186" s="32" t="s">
        <v>307</v>
      </c>
      <c r="B186" s="33" t="s">
        <v>308</v>
      </c>
      <c r="C186" s="33"/>
      <c r="D186" s="33"/>
      <c r="E186" s="33"/>
      <c r="F186" s="33"/>
      <c r="G186" s="33"/>
      <c r="H186" s="33"/>
      <c r="I186" s="33" t="s">
        <v>309</v>
      </c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1"/>
    </row>
    <row r="187" spans="1:24" ht="11.25" customHeight="1">
      <c r="A187" s="32" t="s">
        <v>310</v>
      </c>
      <c r="B187" s="33" t="s">
        <v>311</v>
      </c>
      <c r="C187" s="33"/>
      <c r="D187" s="33"/>
      <c r="E187" s="33"/>
      <c r="F187" s="33"/>
      <c r="G187" s="33"/>
      <c r="H187" s="33"/>
      <c r="I187" s="33">
        <f>I184+I185-I186</f>
        <v>9243824.07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1"/>
    </row>
    <row r="188" spans="1:24" ht="10.5" customHeight="1">
      <c r="A188" s="32" t="s">
        <v>312</v>
      </c>
      <c r="B188" s="33" t="s">
        <v>39</v>
      </c>
      <c r="C188" s="33"/>
      <c r="D188" s="33"/>
      <c r="E188" s="33"/>
      <c r="F188" s="33"/>
      <c r="G188" s="33"/>
      <c r="H188" s="33"/>
      <c r="I188" s="33">
        <f>99317.74+63.45</f>
        <v>99381.19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1"/>
    </row>
    <row r="189" spans="1:24" ht="11.25" customHeight="1">
      <c r="A189" s="32" t="s">
        <v>313</v>
      </c>
      <c r="B189" s="33" t="s">
        <v>39</v>
      </c>
      <c r="C189" s="33"/>
      <c r="D189" s="33"/>
      <c r="E189" s="33"/>
      <c r="F189" s="33"/>
      <c r="G189" s="33"/>
      <c r="H189" s="33"/>
      <c r="I189" s="33">
        <v>91762.23</v>
      </c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1"/>
    </row>
    <row r="190" spans="1:24" ht="10.5" customHeight="1">
      <c r="A190" s="47" t="s">
        <v>314</v>
      </c>
      <c r="B190" s="48" t="s">
        <v>311</v>
      </c>
      <c r="C190" s="48"/>
      <c r="D190" s="48"/>
      <c r="E190" s="48"/>
      <c r="F190" s="48"/>
      <c r="G190" s="48"/>
      <c r="H190" s="48"/>
      <c r="I190" s="48">
        <f>I187+I188-I189</f>
        <v>9251443.03</v>
      </c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31"/>
    </row>
    <row r="191" spans="1:23" ht="41.25" customHeight="1">
      <c r="A191" s="59" t="s">
        <v>315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</row>
    <row r="192" spans="1:23" ht="51.7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</row>
    <row r="193" spans="1:23" ht="7.5" customHeight="1">
      <c r="A193" s="60" t="s">
        <v>316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</row>
    <row r="194" ht="11.25" customHeight="1">
      <c r="A194" s="61" t="s">
        <v>317</v>
      </c>
    </row>
    <row r="195" spans="1:23" ht="231.75" customHeight="1">
      <c r="A195" s="62" t="s">
        <v>318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ht="73.5" customHeight="1"/>
    <row r="197" ht="73.5" customHeight="1"/>
  </sheetData>
  <sheetProtection selectLockedCells="1" selectUnlockedCells="1"/>
  <mergeCells count="554">
    <mergeCell ref="A1:X1"/>
    <mergeCell ref="A2:X2"/>
    <mergeCell ref="A3:X3"/>
    <mergeCell ref="A4:X4"/>
    <mergeCell ref="A5:X5"/>
    <mergeCell ref="A7:C7"/>
    <mergeCell ref="P7:W7"/>
    <mergeCell ref="A8:W8"/>
    <mergeCell ref="B9:H9"/>
    <mergeCell ref="I9:W9"/>
    <mergeCell ref="B10:H10"/>
    <mergeCell ref="I10:W10"/>
    <mergeCell ref="B11:H11"/>
    <mergeCell ref="I11:W11"/>
    <mergeCell ref="B12:H12"/>
    <mergeCell ref="I12:W12"/>
    <mergeCell ref="B13:H13"/>
    <mergeCell ref="I13:W13"/>
    <mergeCell ref="B14:H14"/>
    <mergeCell ref="I14:W14"/>
    <mergeCell ref="B15:H15"/>
    <mergeCell ref="I15:W15"/>
    <mergeCell ref="B16:H16"/>
    <mergeCell ref="I16:W16"/>
    <mergeCell ref="B17:H17"/>
    <mergeCell ref="I17:W17"/>
    <mergeCell ref="B18:H18"/>
    <mergeCell ref="I18:W18"/>
    <mergeCell ref="B19:H19"/>
    <mergeCell ref="I19:W19"/>
    <mergeCell ref="B20:H20"/>
    <mergeCell ref="I20:W20"/>
    <mergeCell ref="B21:H21"/>
    <mergeCell ref="I21:W21"/>
    <mergeCell ref="B22:H22"/>
    <mergeCell ref="I22:W22"/>
    <mergeCell ref="B23:H23"/>
    <mergeCell ref="I23:W23"/>
    <mergeCell ref="B24:H24"/>
    <mergeCell ref="I24:W24"/>
    <mergeCell ref="B25:H25"/>
    <mergeCell ref="I25:W25"/>
    <mergeCell ref="B26:H26"/>
    <mergeCell ref="I26:W26"/>
    <mergeCell ref="B27:H27"/>
    <mergeCell ref="I27:W27"/>
    <mergeCell ref="A29:W29"/>
    <mergeCell ref="B30:H30"/>
    <mergeCell ref="I30:W30"/>
    <mergeCell ref="B31:H31"/>
    <mergeCell ref="I31:W31"/>
    <mergeCell ref="B32:H32"/>
    <mergeCell ref="I32:W32"/>
    <mergeCell ref="B33:H33"/>
    <mergeCell ref="I33:W33"/>
    <mergeCell ref="B34:H34"/>
    <mergeCell ref="I34:W34"/>
    <mergeCell ref="B35:H35"/>
    <mergeCell ref="I35:W35"/>
    <mergeCell ref="B36:H36"/>
    <mergeCell ref="I36:W36"/>
    <mergeCell ref="B37:H37"/>
    <mergeCell ref="I37:W37"/>
    <mergeCell ref="B38:H38"/>
    <mergeCell ref="I38:W38"/>
    <mergeCell ref="B39:H39"/>
    <mergeCell ref="I39:W39"/>
    <mergeCell ref="B40:H40"/>
    <mergeCell ref="I40:W40"/>
    <mergeCell ref="B41:H41"/>
    <mergeCell ref="I41:W41"/>
    <mergeCell ref="B42:H42"/>
    <mergeCell ref="I42:W42"/>
    <mergeCell ref="B43:H43"/>
    <mergeCell ref="I43:W43"/>
    <mergeCell ref="B44:H44"/>
    <mergeCell ref="I44:W44"/>
    <mergeCell ref="B45:H45"/>
    <mergeCell ref="I45:W45"/>
    <mergeCell ref="B46:H46"/>
    <mergeCell ref="I46:W46"/>
    <mergeCell ref="B47:H47"/>
    <mergeCell ref="I47:W47"/>
    <mergeCell ref="B48:H48"/>
    <mergeCell ref="I48:W48"/>
    <mergeCell ref="B50:W50"/>
    <mergeCell ref="B51:W51"/>
    <mergeCell ref="B52:W52"/>
    <mergeCell ref="B53:W53"/>
    <mergeCell ref="B54:W54"/>
    <mergeCell ref="B56:E56"/>
    <mergeCell ref="F56:H56"/>
    <mergeCell ref="I56:K56"/>
    <mergeCell ref="L56:Q56"/>
    <mergeCell ref="R56:W56"/>
    <mergeCell ref="B57:E57"/>
    <mergeCell ref="F57:H57"/>
    <mergeCell ref="I57:K57"/>
    <mergeCell ref="L57:Q57"/>
    <mergeCell ref="R57:W57"/>
    <mergeCell ref="B58:E58"/>
    <mergeCell ref="F58:H58"/>
    <mergeCell ref="I58:K58"/>
    <mergeCell ref="L58:Q58"/>
    <mergeCell ref="R58:W58"/>
    <mergeCell ref="B59:E59"/>
    <mergeCell ref="F59:H59"/>
    <mergeCell ref="I59:K59"/>
    <mergeCell ref="L59:Q59"/>
    <mergeCell ref="R59:W59"/>
    <mergeCell ref="B60:E60"/>
    <mergeCell ref="F60:H60"/>
    <mergeCell ref="I60:K60"/>
    <mergeCell ref="L60:Q60"/>
    <mergeCell ref="R60:W60"/>
    <mergeCell ref="B61:E61"/>
    <mergeCell ref="F61:H61"/>
    <mergeCell ref="I61:K61"/>
    <mergeCell ref="L61:Q61"/>
    <mergeCell ref="R61:W61"/>
    <mergeCell ref="B62:E62"/>
    <mergeCell ref="F62:H62"/>
    <mergeCell ref="I62:K62"/>
    <mergeCell ref="L62:Q62"/>
    <mergeCell ref="R62:W62"/>
    <mergeCell ref="B63:E63"/>
    <mergeCell ref="F63:H63"/>
    <mergeCell ref="I63:K63"/>
    <mergeCell ref="L63:Q63"/>
    <mergeCell ref="R63:W63"/>
    <mergeCell ref="B64:E64"/>
    <mergeCell ref="F64:H64"/>
    <mergeCell ref="I64:K64"/>
    <mergeCell ref="L64:Q64"/>
    <mergeCell ref="R64:W64"/>
    <mergeCell ref="B65:E65"/>
    <mergeCell ref="F65:H65"/>
    <mergeCell ref="I65:K65"/>
    <mergeCell ref="L65:Q65"/>
    <mergeCell ref="R65:W65"/>
    <mergeCell ref="B66:E66"/>
    <mergeCell ref="F66:H66"/>
    <mergeCell ref="I66:K66"/>
    <mergeCell ref="L66:Q66"/>
    <mergeCell ref="R66:W66"/>
    <mergeCell ref="B67:E67"/>
    <mergeCell ref="F67:H67"/>
    <mergeCell ref="I67:K67"/>
    <mergeCell ref="L67:Q67"/>
    <mergeCell ref="R67:W67"/>
    <mergeCell ref="B68:E68"/>
    <mergeCell ref="F68:H68"/>
    <mergeCell ref="I68:K68"/>
    <mergeCell ref="L68:Q68"/>
    <mergeCell ref="R68:W68"/>
    <mergeCell ref="B69:E69"/>
    <mergeCell ref="F69:H69"/>
    <mergeCell ref="I69:K69"/>
    <mergeCell ref="L69:Q69"/>
    <mergeCell ref="R69:W69"/>
    <mergeCell ref="B70:E70"/>
    <mergeCell ref="F70:H70"/>
    <mergeCell ref="I70:K70"/>
    <mergeCell ref="L70:Q70"/>
    <mergeCell ref="R70:W70"/>
    <mergeCell ref="B71:E71"/>
    <mergeCell ref="F71:H71"/>
    <mergeCell ref="I71:K71"/>
    <mergeCell ref="L71:Q71"/>
    <mergeCell ref="R71:W71"/>
    <mergeCell ref="A72:X72"/>
    <mergeCell ref="A73:W73"/>
    <mergeCell ref="B74:C74"/>
    <mergeCell ref="D74:G74"/>
    <mergeCell ref="H74:I74"/>
    <mergeCell ref="J74:M74"/>
    <mergeCell ref="N74:T74"/>
    <mergeCell ref="U74:W74"/>
    <mergeCell ref="B75:C75"/>
    <mergeCell ref="D75:G75"/>
    <mergeCell ref="H75:I75"/>
    <mergeCell ref="J75:M75"/>
    <mergeCell ref="N75:T75"/>
    <mergeCell ref="U75:W75"/>
    <mergeCell ref="B76:C76"/>
    <mergeCell ref="D76:G76"/>
    <mergeCell ref="H76:I76"/>
    <mergeCell ref="J76:M76"/>
    <mergeCell ref="N76:T76"/>
    <mergeCell ref="U76:W76"/>
    <mergeCell ref="B77:C77"/>
    <mergeCell ref="D77:G77"/>
    <mergeCell ref="H77:I77"/>
    <mergeCell ref="J77:M77"/>
    <mergeCell ref="N77:T77"/>
    <mergeCell ref="U77:W77"/>
    <mergeCell ref="B78:C78"/>
    <mergeCell ref="D78:G78"/>
    <mergeCell ref="H78:I78"/>
    <mergeCell ref="J78:M78"/>
    <mergeCell ref="N78:T78"/>
    <mergeCell ref="U78:W78"/>
    <mergeCell ref="B79:C79"/>
    <mergeCell ref="D79:G79"/>
    <mergeCell ref="H79:I79"/>
    <mergeCell ref="J79:M79"/>
    <mergeCell ref="N79:T79"/>
    <mergeCell ref="U79:W79"/>
    <mergeCell ref="B80:C80"/>
    <mergeCell ref="D80:G80"/>
    <mergeCell ref="H80:I80"/>
    <mergeCell ref="J80:M80"/>
    <mergeCell ref="N80:T80"/>
    <mergeCell ref="U80:W80"/>
    <mergeCell ref="B81:C81"/>
    <mergeCell ref="D81:G81"/>
    <mergeCell ref="H81:I81"/>
    <mergeCell ref="J81:M81"/>
    <mergeCell ref="N81:T81"/>
    <mergeCell ref="U81:W81"/>
    <mergeCell ref="B82:C82"/>
    <mergeCell ref="D82:G82"/>
    <mergeCell ref="H82:I82"/>
    <mergeCell ref="J82:M82"/>
    <mergeCell ref="N82:T82"/>
    <mergeCell ref="U82:W82"/>
    <mergeCell ref="A84:X84"/>
    <mergeCell ref="A85:X85"/>
    <mergeCell ref="A86:X86"/>
    <mergeCell ref="A87:X87"/>
    <mergeCell ref="A88:X88"/>
    <mergeCell ref="A90:C90"/>
    <mergeCell ref="P90:W90"/>
    <mergeCell ref="B91:F91"/>
    <mergeCell ref="G91:J91"/>
    <mergeCell ref="K91:R91"/>
    <mergeCell ref="S91:W91"/>
    <mergeCell ref="B92:F92"/>
    <mergeCell ref="G92:J92"/>
    <mergeCell ref="K92:R92"/>
    <mergeCell ref="S92:W92"/>
    <mergeCell ref="B93:F93"/>
    <mergeCell ref="G93:J93"/>
    <mergeCell ref="K93:R93"/>
    <mergeCell ref="S93:W93"/>
    <mergeCell ref="B94:F94"/>
    <mergeCell ref="G94:J94"/>
    <mergeCell ref="K94:R94"/>
    <mergeCell ref="S94:W94"/>
    <mergeCell ref="B96:D96"/>
    <mergeCell ref="E96:H96"/>
    <mergeCell ref="I96:L96"/>
    <mergeCell ref="M96:S96"/>
    <mergeCell ref="T96:W96"/>
    <mergeCell ref="B97:D97"/>
    <mergeCell ref="E97:H97"/>
    <mergeCell ref="I97:L97"/>
    <mergeCell ref="M97:S97"/>
    <mergeCell ref="T97:W97"/>
    <mergeCell ref="C99:G99"/>
    <mergeCell ref="H99:J99"/>
    <mergeCell ref="K99:N99"/>
    <mergeCell ref="O99:U99"/>
    <mergeCell ref="V99:W99"/>
    <mergeCell ref="C100:G100"/>
    <mergeCell ref="H100:J100"/>
    <mergeCell ref="K100:N100"/>
    <mergeCell ref="O100:U100"/>
    <mergeCell ref="V100:W100"/>
    <mergeCell ref="C101:G101"/>
    <mergeCell ref="H101:J101"/>
    <mergeCell ref="K101:N101"/>
    <mergeCell ref="O101:U101"/>
    <mergeCell ref="V101:W101"/>
    <mergeCell ref="C102:G102"/>
    <mergeCell ref="H102:J102"/>
    <mergeCell ref="K102:N102"/>
    <mergeCell ref="O102:U102"/>
    <mergeCell ref="V102:W102"/>
    <mergeCell ref="A104:W104"/>
    <mergeCell ref="B105:E105"/>
    <mergeCell ref="F105:H105"/>
    <mergeCell ref="I105:K105"/>
    <mergeCell ref="L105:Q105"/>
    <mergeCell ref="R105:W105"/>
    <mergeCell ref="B106:E106"/>
    <mergeCell ref="F106:H106"/>
    <mergeCell ref="I106:K106"/>
    <mergeCell ref="L106:Q106"/>
    <mergeCell ref="R106:W106"/>
    <mergeCell ref="B107:E107"/>
    <mergeCell ref="F107:H107"/>
    <mergeCell ref="I107:K107"/>
    <mergeCell ref="L107:Q107"/>
    <mergeCell ref="R107:W107"/>
    <mergeCell ref="B108:E108"/>
    <mergeCell ref="F108:H108"/>
    <mergeCell ref="I108:K108"/>
    <mergeCell ref="L108:Q108"/>
    <mergeCell ref="R108:W108"/>
    <mergeCell ref="B109:E109"/>
    <mergeCell ref="F109:H109"/>
    <mergeCell ref="I109:K109"/>
    <mergeCell ref="L109:Q109"/>
    <mergeCell ref="R109:W109"/>
    <mergeCell ref="B110:E110"/>
    <mergeCell ref="F110:H110"/>
    <mergeCell ref="I110:K110"/>
    <mergeCell ref="L110:Q110"/>
    <mergeCell ref="R110:W110"/>
    <mergeCell ref="B111:E111"/>
    <mergeCell ref="F111:H111"/>
    <mergeCell ref="I111:K111"/>
    <mergeCell ref="L111:Q111"/>
    <mergeCell ref="R111:W111"/>
    <mergeCell ref="B112:E112"/>
    <mergeCell ref="F112:H112"/>
    <mergeCell ref="I112:K112"/>
    <mergeCell ref="L112:Q112"/>
    <mergeCell ref="R112:W112"/>
    <mergeCell ref="B113:E113"/>
    <mergeCell ref="F113:H113"/>
    <mergeCell ref="I113:K113"/>
    <mergeCell ref="L113:Q113"/>
    <mergeCell ref="R113:W113"/>
    <mergeCell ref="A115:W115"/>
    <mergeCell ref="B116:E116"/>
    <mergeCell ref="F116:H116"/>
    <mergeCell ref="I116:K116"/>
    <mergeCell ref="L116:Q116"/>
    <mergeCell ref="R116:W116"/>
    <mergeCell ref="B118:E118"/>
    <mergeCell ref="F118:H118"/>
    <mergeCell ref="I118:K118"/>
    <mergeCell ref="L118:Q118"/>
    <mergeCell ref="R118:W118"/>
    <mergeCell ref="B119:E119"/>
    <mergeCell ref="F119:H119"/>
    <mergeCell ref="I119:K119"/>
    <mergeCell ref="L119:Q119"/>
    <mergeCell ref="R119:W119"/>
    <mergeCell ref="B120:E120"/>
    <mergeCell ref="F120:H120"/>
    <mergeCell ref="I120:K120"/>
    <mergeCell ref="L120:Q120"/>
    <mergeCell ref="R120:W120"/>
    <mergeCell ref="B121:E121"/>
    <mergeCell ref="F121:H121"/>
    <mergeCell ref="I121:K121"/>
    <mergeCell ref="L121:Q121"/>
    <mergeCell ref="R121:W121"/>
    <mergeCell ref="B122:E122"/>
    <mergeCell ref="F122:H122"/>
    <mergeCell ref="I122:K122"/>
    <mergeCell ref="L122:Q122"/>
    <mergeCell ref="R122:W122"/>
    <mergeCell ref="A123:Q123"/>
    <mergeCell ref="R123:W123"/>
    <mergeCell ref="A124:Q124"/>
    <mergeCell ref="R124:W124"/>
    <mergeCell ref="A125:Q125"/>
    <mergeCell ref="R125:W125"/>
    <mergeCell ref="A126:Q126"/>
    <mergeCell ref="R126:W126"/>
    <mergeCell ref="A127:Q127"/>
    <mergeCell ref="R127:W127"/>
    <mergeCell ref="A128:Q128"/>
    <mergeCell ref="R128:W128"/>
    <mergeCell ref="A129:Q129"/>
    <mergeCell ref="R129:W129"/>
    <mergeCell ref="A130:Q130"/>
    <mergeCell ref="R130:W130"/>
    <mergeCell ref="B132:H132"/>
    <mergeCell ref="I132:Q132"/>
    <mergeCell ref="R132:W132"/>
    <mergeCell ref="B133:H133"/>
    <mergeCell ref="I133:Q133"/>
    <mergeCell ref="R133:W133"/>
    <mergeCell ref="B135:E135"/>
    <mergeCell ref="F135:H135"/>
    <mergeCell ref="I135:K135"/>
    <mergeCell ref="L135:Q135"/>
    <mergeCell ref="R135:W135"/>
    <mergeCell ref="B136:E136"/>
    <mergeCell ref="F136:H136"/>
    <mergeCell ref="I136:K136"/>
    <mergeCell ref="L136:Q136"/>
    <mergeCell ref="R136:W136"/>
    <mergeCell ref="B137:E137"/>
    <mergeCell ref="F137:H137"/>
    <mergeCell ref="I137:K137"/>
    <mergeCell ref="L137:Q137"/>
    <mergeCell ref="R137:W137"/>
    <mergeCell ref="B138:E138"/>
    <mergeCell ref="F138:H138"/>
    <mergeCell ref="I138:K138"/>
    <mergeCell ref="L138:Q138"/>
    <mergeCell ref="R138:W138"/>
    <mergeCell ref="B139:E139"/>
    <mergeCell ref="F139:H139"/>
    <mergeCell ref="I139:K139"/>
    <mergeCell ref="L139:Q139"/>
    <mergeCell ref="R139:W139"/>
    <mergeCell ref="A141:W141"/>
    <mergeCell ref="B142:H142"/>
    <mergeCell ref="I142:W142"/>
    <mergeCell ref="B143:H143"/>
    <mergeCell ref="I143:W143"/>
    <mergeCell ref="B144:H144"/>
    <mergeCell ref="I144:W144"/>
    <mergeCell ref="B145:H145"/>
    <mergeCell ref="I145:W145"/>
    <mergeCell ref="B146:H146"/>
    <mergeCell ref="I146:W146"/>
    <mergeCell ref="B147:H147"/>
    <mergeCell ref="I147:W147"/>
    <mergeCell ref="B148:H148"/>
    <mergeCell ref="I148:W148"/>
    <mergeCell ref="B149:H149"/>
    <mergeCell ref="I149:W149"/>
    <mergeCell ref="B150:H150"/>
    <mergeCell ref="I150:W150"/>
    <mergeCell ref="B151:H151"/>
    <mergeCell ref="I151:W151"/>
    <mergeCell ref="B152:H152"/>
    <mergeCell ref="I152:W152"/>
    <mergeCell ref="B153:H153"/>
    <mergeCell ref="I153:W153"/>
    <mergeCell ref="A155:X155"/>
    <mergeCell ref="A156:X156"/>
    <mergeCell ref="A157:X157"/>
    <mergeCell ref="A158:X158"/>
    <mergeCell ref="A159:X159"/>
    <mergeCell ref="A161:C161"/>
    <mergeCell ref="P161:W161"/>
    <mergeCell ref="B162:E162"/>
    <mergeCell ref="F162:H162"/>
    <mergeCell ref="I162:K162"/>
    <mergeCell ref="L162:Q162"/>
    <mergeCell ref="R162:W162"/>
    <mergeCell ref="B163:E163"/>
    <mergeCell ref="F163:H163"/>
    <mergeCell ref="I163:K163"/>
    <mergeCell ref="L163:Q163"/>
    <mergeCell ref="R163:W163"/>
    <mergeCell ref="B164:E164"/>
    <mergeCell ref="F164:H164"/>
    <mergeCell ref="I164:K164"/>
    <mergeCell ref="L164:Q164"/>
    <mergeCell ref="R164:W164"/>
    <mergeCell ref="B165:E165"/>
    <mergeCell ref="F165:H165"/>
    <mergeCell ref="I165:K165"/>
    <mergeCell ref="L165:Q165"/>
    <mergeCell ref="R165:W165"/>
    <mergeCell ref="B166:E166"/>
    <mergeCell ref="F166:H166"/>
    <mergeCell ref="I166:K166"/>
    <mergeCell ref="L166:Q166"/>
    <mergeCell ref="R166:W166"/>
    <mergeCell ref="B167:E167"/>
    <mergeCell ref="F167:H167"/>
    <mergeCell ref="I167:K167"/>
    <mergeCell ref="L167:Q167"/>
    <mergeCell ref="R167:W167"/>
    <mergeCell ref="B168:E168"/>
    <mergeCell ref="F168:H168"/>
    <mergeCell ref="I168:K168"/>
    <mergeCell ref="L168:Q168"/>
    <mergeCell ref="R168:W168"/>
    <mergeCell ref="B169:E169"/>
    <mergeCell ref="F169:H169"/>
    <mergeCell ref="I169:K169"/>
    <mergeCell ref="L169:Q169"/>
    <mergeCell ref="R169:W169"/>
    <mergeCell ref="B170:E170"/>
    <mergeCell ref="F170:H170"/>
    <mergeCell ref="I170:K170"/>
    <mergeCell ref="L170:Q170"/>
    <mergeCell ref="R170:W170"/>
    <mergeCell ref="B171:E171"/>
    <mergeCell ref="F171:H171"/>
    <mergeCell ref="I171:K171"/>
    <mergeCell ref="L171:Q171"/>
    <mergeCell ref="R171:W171"/>
    <mergeCell ref="B173:E173"/>
    <mergeCell ref="F173:H173"/>
    <mergeCell ref="I173:K173"/>
    <mergeCell ref="L173:Q173"/>
    <mergeCell ref="R173:W173"/>
    <mergeCell ref="B174:E174"/>
    <mergeCell ref="F174:H174"/>
    <mergeCell ref="I174:K174"/>
    <mergeCell ref="L174:Q174"/>
    <mergeCell ref="R174:W174"/>
    <mergeCell ref="B175:E175"/>
    <mergeCell ref="F175:H175"/>
    <mergeCell ref="I175:K175"/>
    <mergeCell ref="L175:Q175"/>
    <mergeCell ref="R175:W175"/>
    <mergeCell ref="B176:E176"/>
    <mergeCell ref="F176:H176"/>
    <mergeCell ref="I176:K176"/>
    <mergeCell ref="L176:Q176"/>
    <mergeCell ref="R176:W176"/>
    <mergeCell ref="B177:E177"/>
    <mergeCell ref="F177:H177"/>
    <mergeCell ref="I177:K177"/>
    <mergeCell ref="L177:Q177"/>
    <mergeCell ref="R177:W177"/>
    <mergeCell ref="B178:E178"/>
    <mergeCell ref="F178:H178"/>
    <mergeCell ref="I178:K178"/>
    <mergeCell ref="L178:Q178"/>
    <mergeCell ref="R178:W178"/>
    <mergeCell ref="B179:E179"/>
    <mergeCell ref="F179:H179"/>
    <mergeCell ref="I179:K179"/>
    <mergeCell ref="L179:Q179"/>
    <mergeCell ref="R179:W179"/>
    <mergeCell ref="B180:E180"/>
    <mergeCell ref="F180:H180"/>
    <mergeCell ref="I180:K180"/>
    <mergeCell ref="L180:Q180"/>
    <mergeCell ref="R180:W180"/>
    <mergeCell ref="B181:E181"/>
    <mergeCell ref="F181:H181"/>
    <mergeCell ref="I181:K181"/>
    <mergeCell ref="L181:Q181"/>
    <mergeCell ref="R181:W181"/>
    <mergeCell ref="B182:E182"/>
    <mergeCell ref="F182:H182"/>
    <mergeCell ref="I182:K182"/>
    <mergeCell ref="L182:Q182"/>
    <mergeCell ref="R182:W182"/>
    <mergeCell ref="B183:H183"/>
    <mergeCell ref="I183:W183"/>
    <mergeCell ref="B184:H184"/>
    <mergeCell ref="I184:W184"/>
    <mergeCell ref="B185:H185"/>
    <mergeCell ref="I185:W185"/>
    <mergeCell ref="B186:H186"/>
    <mergeCell ref="I186:W186"/>
    <mergeCell ref="B187:H187"/>
    <mergeCell ref="I187:W187"/>
    <mergeCell ref="B188:H188"/>
    <mergeCell ref="I188:W188"/>
    <mergeCell ref="B189:H189"/>
    <mergeCell ref="I189:W189"/>
    <mergeCell ref="B190:H190"/>
    <mergeCell ref="I190:W190"/>
    <mergeCell ref="A191:W192"/>
    <mergeCell ref="A193:W193"/>
    <mergeCell ref="A195:W195"/>
  </mergeCells>
  <printOptions/>
  <pageMargins left="0.39375" right="0.39375" top="0.39375" bottom="0.39375" header="0.5118055555555555" footer="0.5118055555555555"/>
  <pageSetup horizontalDpi="300" verticalDpi="300" orientation="portrait" paperSize="9" scale="69"/>
  <rowBreaks count="2" manualBreakCount="2">
    <brk id="82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2023-05-29T10:24:54Z</dcterms:modified>
  <cp:category/>
  <cp:version/>
  <cp:contentType/>
  <cp:contentStatus/>
  <cp:revision>25</cp:revision>
</cp:coreProperties>
</file>